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nsdlltd-my.sharepoint.com/personal/anjalin_nsdl_com/Documents/Desktop/"/>
    </mc:Choice>
  </mc:AlternateContent>
  <xr:revisionPtr revIDLastSave="23" documentId="13_ncr:1_{131AA3FA-17ED-4C99-8B5C-ED0B3F760216}" xr6:coauthVersionLast="47" xr6:coauthVersionMax="47" xr10:uidLastSave="{EFD99F4C-9303-4759-BAFA-AB0E8C72B56D}"/>
  <bookViews>
    <workbookView xWindow="-120" yWindow="-120" windowWidth="20730" windowHeight="11040" activeTab="1" xr2:uid="{00000000-000D-0000-FFFF-FFFF00000000}"/>
  </bookViews>
  <sheets>
    <sheet name="Introduction" sheetId="1" r:id="rId1"/>
    <sheet name="NSDL-Fees Calculator" sheetId="2" r:id="rId2"/>
    <sheet name="Sheet2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2" l="1"/>
  <c r="C5" i="2"/>
  <c r="C12" i="2" s="1"/>
  <c r="B2" i="3"/>
  <c r="D2" i="3" s="1"/>
  <c r="D8" i="2" l="1"/>
  <c r="E8" i="2" s="1"/>
  <c r="E12" i="2"/>
  <c r="F2" i="3"/>
  <c r="H2" i="3" s="1"/>
  <c r="D3" i="3" s="1"/>
  <c r="C9" i="2" s="1"/>
  <c r="D9" i="2" l="1"/>
  <c r="D10" i="2" s="1"/>
  <c r="C10" i="2"/>
  <c r="B9" i="2"/>
  <c r="E9" i="2" l="1"/>
  <c r="E10" i="2" s="1"/>
  <c r="E13" i="2" s="1"/>
</calcChain>
</file>

<file path=xl/sharedStrings.xml><?xml version="1.0" encoding="utf-8"?>
<sst xmlns="http://schemas.openxmlformats.org/spreadsheetml/2006/main" count="25" uniqueCount="25">
  <si>
    <t>Nominal Value of securities admitted (Rs.)</t>
  </si>
  <si>
    <t>Amount (Rs.)</t>
  </si>
  <si>
    <t>Upto Rs. 2.5 crore (applicable only for issuer of unlisted shares)</t>
  </si>
  <si>
    <t>Upto 5 crore</t>
  </si>
  <si>
    <t>Above 5 crore and upto 10 crore</t>
  </si>
  <si>
    <t>Above 10 crore and upto 20 crore</t>
  </si>
  <si>
    <t>Above 20 crore</t>
  </si>
  <si>
    <t>NSDL - Issuer Admission Fees/Security Deposit Calculator</t>
  </si>
  <si>
    <t>Nominal Value of securities (in Rs.)</t>
  </si>
  <si>
    <t>(Enter Paid-up Equity Share Capital in Rs.)</t>
  </si>
  <si>
    <t>Annual Custody Fees (ACF) (applicable slab)</t>
  </si>
  <si>
    <t>Details</t>
  </si>
  <si>
    <t>Amount (in Rs.)</t>
  </si>
  <si>
    <t>GST @ 18% (in Rs.)</t>
  </si>
  <si>
    <t>Total Amount (in Rs.)</t>
  </si>
  <si>
    <t>Joining Fees</t>
  </si>
  <si>
    <t>Total Fees</t>
  </si>
  <si>
    <t>Security Deposit (applicable for Unlisted Companies)</t>
  </si>
  <si>
    <t>Total Amount Payable to NSDL is</t>
  </si>
  <si>
    <t>Note:</t>
  </si>
  <si>
    <t>TDS is not deductible on Security Deposit.</t>
  </si>
  <si>
    <t>Class of company</t>
  </si>
  <si>
    <t>Unlisted Private</t>
  </si>
  <si>
    <t>Unlisted Public</t>
  </si>
  <si>
    <t>Deemed Unlisted 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</si>
</sst>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/>
  </cellStyleXfs>
  <cellXfs count="28">
    <xf numFmtId="0" fontId="0" fillId="0" borderId="0" xfId="0"/>
    <xf numFmtId="0" fontId="1" fillId="0" borderId="0" xfId="0" applyFont="1"/>
    <xf numFmtId="14" fontId="0" fillId="0" borderId="0" xfId="0" applyNumberFormat="1"/>
    <xf numFmtId="0" fontId="3" fillId="0" borderId="0" xfId="0" applyFont="1"/>
    <xf numFmtId="0" fontId="5" fillId="0" borderId="0" xfId="0" applyFont="1"/>
    <xf numFmtId="0" fontId="3" fillId="0" borderId="1" xfId="0" applyFont="1" applyBorder="1"/>
    <xf numFmtId="0" fontId="5" fillId="0" borderId="1" xfId="0" applyFont="1" applyBorder="1" applyAlignment="1">
      <alignment horizontal="right"/>
    </xf>
    <xf numFmtId="0" fontId="3" fillId="2" borderId="0" xfId="0" applyFont="1" applyFill="1"/>
    <xf numFmtId="0" fontId="7" fillId="0" borderId="0" xfId="0" applyFont="1"/>
    <xf numFmtId="0" fontId="8" fillId="0" borderId="0" xfId="0" applyFont="1"/>
    <xf numFmtId="0" fontId="5" fillId="4" borderId="1" xfId="0" applyFont="1" applyFill="1" applyBorder="1"/>
    <xf numFmtId="0" fontId="5" fillId="0" borderId="2" xfId="0" applyFont="1" applyBorder="1" applyProtection="1">
      <protection hidden="1"/>
    </xf>
    <xf numFmtId="0" fontId="4" fillId="0" borderId="1" xfId="0" applyFont="1" applyBorder="1" applyProtection="1">
      <protection hidden="1"/>
    </xf>
    <xf numFmtId="0" fontId="6" fillId="0" borderId="1" xfId="0" applyFont="1" applyBorder="1" applyProtection="1">
      <protection hidden="1"/>
    </xf>
    <xf numFmtId="0" fontId="4" fillId="0" borderId="1" xfId="1" applyNumberFormat="1" applyFont="1" applyBorder="1" applyAlignment="1" applyProtection="1">
      <alignment horizontal="right"/>
      <protection hidden="1"/>
    </xf>
    <xf numFmtId="0" fontId="0" fillId="0" borderId="1" xfId="0" applyBorder="1" applyAlignment="1">
      <alignment horizontal="left" vertical="top" wrapText="1"/>
    </xf>
    <xf numFmtId="3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1" fillId="6" borderId="1" xfId="0" applyFont="1" applyFill="1" applyBorder="1" applyAlignment="1">
      <alignment vertical="top" wrapText="1"/>
    </xf>
    <xf numFmtId="0" fontId="9" fillId="0" borderId="1" xfId="0" applyFont="1" applyBorder="1" applyProtection="1">
      <protection locked="0"/>
    </xf>
    <xf numFmtId="0" fontId="3" fillId="5" borderId="5" xfId="0" applyFont="1" applyFill="1" applyBorder="1" applyProtection="1">
      <protection hidden="1"/>
    </xf>
    <xf numFmtId="0" fontId="3" fillId="0" borderId="1" xfId="0" applyFont="1" applyBorder="1" applyProtection="1">
      <protection hidden="1"/>
    </xf>
    <xf numFmtId="0" fontId="10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5" fillId="3" borderId="6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5:C20"/>
  <sheetViews>
    <sheetView showGridLines="0" showRowColHeaders="0" topLeftCell="A14" workbookViewId="0">
      <selection activeCell="J24" sqref="J24"/>
    </sheetView>
  </sheetViews>
  <sheetFormatPr defaultRowHeight="15" x14ac:dyDescent="0.25"/>
  <cols>
    <col min="2" max="2" width="35.28515625" customWidth="1"/>
    <col min="3" max="3" width="16.7109375" customWidth="1"/>
  </cols>
  <sheetData>
    <row r="15" spans="2:3" ht="30" customHeight="1" x14ac:dyDescent="0.25">
      <c r="B15" s="18" t="s">
        <v>0</v>
      </c>
      <c r="C15" s="18" t="s">
        <v>1</v>
      </c>
    </row>
    <row r="16" spans="2:3" ht="30" customHeight="1" x14ac:dyDescent="0.25">
      <c r="B16" s="15" t="s">
        <v>2</v>
      </c>
      <c r="C16" s="16">
        <v>5000</v>
      </c>
    </row>
    <row r="17" spans="2:3" x14ac:dyDescent="0.25">
      <c r="B17" s="17" t="s">
        <v>3</v>
      </c>
      <c r="C17" s="16">
        <v>9000</v>
      </c>
    </row>
    <row r="18" spans="2:3" x14ac:dyDescent="0.25">
      <c r="B18" s="17" t="s">
        <v>4</v>
      </c>
      <c r="C18" s="16">
        <v>22500</v>
      </c>
    </row>
    <row r="19" spans="2:3" x14ac:dyDescent="0.25">
      <c r="B19" s="17" t="s">
        <v>5</v>
      </c>
      <c r="C19" s="16">
        <v>45000</v>
      </c>
    </row>
    <row r="20" spans="2:3" x14ac:dyDescent="0.25">
      <c r="B20" s="17" t="s">
        <v>6</v>
      </c>
      <c r="C20" s="16">
        <v>75000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5"/>
  <sheetViews>
    <sheetView showGridLines="0" showRowColHeaders="0" tabSelected="1" workbookViewId="0">
      <selection activeCell="C5" sqref="C5"/>
    </sheetView>
  </sheetViews>
  <sheetFormatPr defaultRowHeight="21" x14ac:dyDescent="0.35"/>
  <cols>
    <col min="1" max="1" width="8.28515625" style="3" bestFit="1" customWidth="1"/>
    <col min="2" max="2" width="63.42578125" style="3" bestFit="1" customWidth="1"/>
    <col min="3" max="3" width="30" style="3" customWidth="1"/>
    <col min="4" max="4" width="25.28515625" style="3" bestFit="1" customWidth="1"/>
    <col min="5" max="5" width="28.140625" style="3" bestFit="1" customWidth="1"/>
    <col min="6" max="6" width="9.140625" style="3" customWidth="1"/>
    <col min="7" max="16384" width="9.140625" style="3"/>
  </cols>
  <sheetData>
    <row r="1" spans="1:5" ht="8.25" customHeight="1" thickBot="1" x14ac:dyDescent="0.4"/>
    <row r="2" spans="1:5" ht="31.5" customHeight="1" thickBot="1" x14ac:dyDescent="0.4">
      <c r="B2" s="25" t="s">
        <v>7</v>
      </c>
      <c r="C2" s="26"/>
      <c r="D2" s="26"/>
      <c r="E2" s="27"/>
    </row>
    <row r="4" spans="1:5" x14ac:dyDescent="0.35">
      <c r="B4" s="4" t="s">
        <v>8</v>
      </c>
      <c r="C4" s="19">
        <v>122710</v>
      </c>
      <c r="D4" s="9" t="s">
        <v>9</v>
      </c>
    </row>
    <row r="5" spans="1:5" ht="21.75" customHeight="1" thickBot="1" x14ac:dyDescent="0.4">
      <c r="B5" s="4" t="s">
        <v>10</v>
      </c>
      <c r="C5" s="20">
        <f>IF(C4&lt;=0,"",IF(C4&lt;=25000000,5000,IF(C4&lt;=50000000,9000,IF(C4&lt;=100000000,22500,IF(C4&lt;=200000000,45000,75000)))))</f>
        <v>5000</v>
      </c>
    </row>
    <row r="7" spans="1:5" s="4" customFormat="1" x14ac:dyDescent="0.35">
      <c r="B7" s="10" t="s">
        <v>11</v>
      </c>
      <c r="C7" s="10" t="s">
        <v>12</v>
      </c>
      <c r="D7" s="10" t="s">
        <v>13</v>
      </c>
      <c r="E7" s="10" t="s">
        <v>14</v>
      </c>
    </row>
    <row r="8" spans="1:5" x14ac:dyDescent="0.35">
      <c r="B8" s="5" t="s">
        <v>15</v>
      </c>
      <c r="C8" s="12">
        <f>IF(C4&gt;=1,15000,"")</f>
        <v>15000</v>
      </c>
      <c r="D8" s="12">
        <f>IF(C4&lt;=0,"",C8*18%)</f>
        <v>2700</v>
      </c>
      <c r="E8" s="12">
        <f>IF(C4&lt;=0,"",C8+D8)</f>
        <v>17700</v>
      </c>
    </row>
    <row r="9" spans="1:5" x14ac:dyDescent="0.35">
      <c r="B9" s="21" t="str">
        <f ca="1">CONCATENATE("Proportionate ACF for ",Sheet2!D3," ","months")</f>
        <v>Proportionate ACF for 5 months</v>
      </c>
      <c r="C9" s="12">
        <f ca="1">IF(C4&lt;=0,"",ROUND(C5/12*Sheet2!D3,0))</f>
        <v>2083</v>
      </c>
      <c r="D9" s="12">
        <f ca="1">IF(C4&lt;=0,"",ROUND(C9*18%,0))</f>
        <v>375</v>
      </c>
      <c r="E9" s="12">
        <f ca="1">IF(C4&lt;=0,"",C9+D9)</f>
        <v>2458</v>
      </c>
    </row>
    <row r="10" spans="1:5" s="4" customFormat="1" x14ac:dyDescent="0.35">
      <c r="B10" s="6" t="s">
        <v>16</v>
      </c>
      <c r="C10" s="13">
        <f ca="1">IF(C4&lt;=0,"",C8+C9)</f>
        <v>17083</v>
      </c>
      <c r="D10" s="13">
        <f ca="1">IF(C4&lt;=0,"",D8+D9)</f>
        <v>3075</v>
      </c>
      <c r="E10" s="13">
        <f ca="1">IF(C4&lt;=0,"",SUM(E8,E9))</f>
        <v>20158</v>
      </c>
    </row>
    <row r="11" spans="1:5" ht="5.25" customHeight="1" x14ac:dyDescent="0.35">
      <c r="B11" s="7"/>
      <c r="C11" s="7"/>
      <c r="D11" s="7"/>
      <c r="E11" s="7"/>
    </row>
    <row r="12" spans="1:5" x14ac:dyDescent="0.35">
      <c r="B12" s="5" t="s">
        <v>17</v>
      </c>
      <c r="C12" s="12">
        <f>IF(C4&lt;=0,"",(C5*2)*1.18)</f>
        <v>11800</v>
      </c>
      <c r="D12" s="14"/>
      <c r="E12" s="12">
        <f>C12</f>
        <v>11800</v>
      </c>
    </row>
    <row r="13" spans="1:5" s="4" customFormat="1" ht="21.75" customHeight="1" thickBot="1" x14ac:dyDescent="0.4">
      <c r="B13" s="23" t="s">
        <v>18</v>
      </c>
      <c r="C13" s="24"/>
      <c r="D13" s="24"/>
      <c r="E13" s="11">
        <f ca="1">IF(C4&lt;=0,"",SUM(E10,E12))</f>
        <v>31958</v>
      </c>
    </row>
    <row r="14" spans="1:5" s="22" customFormat="1" ht="12" customHeight="1" thickTop="1" x14ac:dyDescent="0.2"/>
    <row r="15" spans="1:5" x14ac:dyDescent="0.35">
      <c r="A15" s="8" t="s">
        <v>19</v>
      </c>
      <c r="B15" s="9" t="s">
        <v>20</v>
      </c>
    </row>
  </sheetData>
  <sheetProtection algorithmName="SHA-512" hashValue="yBHuTTXTsWmgf9ozsv5XlfWWKX2e3vJkA9zfsESPJLis3wzbDFn8SPQDyScVKkge+n7D2CH5HNmH5nfyLe+vag==" saltValue="J/QhrVVc1ZElKsR0vplEjQ==" spinCount="100000" sheet="1" objects="1" scenarios="1"/>
  <mergeCells count="2">
    <mergeCell ref="B13:D13"/>
    <mergeCell ref="B2:E2"/>
  </mergeCells>
  <dataValidations count="1">
    <dataValidation type="whole" operator="greaterThanOrEqual" allowBlank="1" showInputMessage="1" showErrorMessage="1" sqref="C4" xr:uid="{00000000-0002-0000-0100-000000000000}">
      <formula1>0</formula1>
    </dataValidation>
  </dataValidations>
  <pageMargins left="0.5" right="0.5" top="0.5" bottom="0.5" header="0.3" footer="0.3"/>
  <pageSetup scale="82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"/>
  <sheetViews>
    <sheetView workbookViewId="0">
      <selection activeCell="D2" sqref="D2"/>
    </sheetView>
  </sheetViews>
  <sheetFormatPr defaultRowHeight="15" x14ac:dyDescent="0.25"/>
  <cols>
    <col min="1" max="1" width="22.7109375" bestFit="1" customWidth="1"/>
    <col min="2" max="3" width="10.7109375" bestFit="1" customWidth="1"/>
  </cols>
  <sheetData>
    <row r="1" spans="1:8" x14ac:dyDescent="0.25">
      <c r="A1" s="1" t="s">
        <v>21</v>
      </c>
    </row>
    <row r="2" spans="1:8" x14ac:dyDescent="0.25">
      <c r="A2" t="s">
        <v>22</v>
      </c>
      <c r="B2" s="2">
        <f ca="1">TODAY()</f>
        <v>46303</v>
      </c>
      <c r="C2" s="2"/>
      <c r="D2">
        <f ca="1">MONTH(B2)</f>
        <v>10</v>
      </c>
      <c r="E2">
        <v>12</v>
      </c>
      <c r="F2">
        <f ca="1">E2-D2</f>
        <v>2</v>
      </c>
      <c r="G2">
        <v>3</v>
      </c>
      <c r="H2">
        <f ca="1">F2+G2</f>
        <v>5</v>
      </c>
    </row>
    <row r="3" spans="1:8" x14ac:dyDescent="0.25">
      <c r="A3" t="s">
        <v>23</v>
      </c>
      <c r="D3">
        <f ca="1">IF(D2&gt;3,H2,IF(D2=1,2,IF(D2=2,1,0)))</f>
        <v>5</v>
      </c>
    </row>
    <row r="4" spans="1:8" x14ac:dyDescent="0.25">
      <c r="A4" t="s">
        <v>24</v>
      </c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2026-08-07 16:35:48</KDate>
  <Classification>CONFIDENTIAL</Classification>
  <Subclassification/>
  <HostName>NSDLDEPNB617</HostName>
  <Domain_User>NSDL/AnjaliN</Domain_User>
  <IPAdd>10.110.6.140</IPAdd>
  <FilePath>C:\Users\anjalin\Downloads\NSDL-Fees Calculator Tool (Unlisted Companies)_unprotected.xlsx</FilePath>
  <KID>F09E4AFBC65B639217173480989045</KID>
  <UniqueName/>
  <Suggested/>
  <Justification/>
  <KlassifyGUID>43f24bf8-e0ff-4f0d-8de7-eab565a38ce5</KlassifyGUID>
</Klassify>
</file>

<file path=customXml/itemProps1.xml><?xml version="1.0" encoding="utf-8"?>
<ds:datastoreItem xmlns:ds="http://schemas.openxmlformats.org/officeDocument/2006/customXml" ds:itemID="{E24C59DD-78E7-4E07-813C-3C98DF2F889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Introduction</vt:lpstr>
      <vt:lpstr>NSDL-Fees Calculator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Anjali Ashutosh Marulkar</dc:creator>
  <cp:keywords>CONFIDENTIAL</cp:keywords>
  <dc:description/>
  <cp:lastModifiedBy>Anjali Ashutosh Marulkar</cp:lastModifiedBy>
  <cp:revision/>
  <dcterms:created xsi:type="dcterms:W3CDTF">2026-08-07T10:56:45Z</dcterms:created>
  <dcterms:modified xsi:type="dcterms:W3CDTF">2026-10-08T05:51:43Z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43f24bf8-e0ff-4f0d-8de7-eab565a38ce5</vt:lpwstr>
  </property>
  <property fmtid="{D5CDD505-2E9C-101B-9397-08002B2CF9AE}" pid="3" name="Classification">
    <vt:lpwstr>CONFIDENTIAL</vt:lpwstr>
  </property>
  <property fmtid="{D5CDD505-2E9C-101B-9397-08002B2CF9AE}" pid="4" name="KID">
    <vt:lpwstr>F09E4AFBC65B639217173480989045</vt:lpwstr>
  </property>
</Properties>
</file>