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nsdlltd-my.sharepoint.com/personal/anjalin_nsdl_com/Documents/Desktop/"/>
    </mc:Choice>
  </mc:AlternateContent>
  <xr:revisionPtr revIDLastSave="10" documentId="8_{DA3DF63D-3B54-4388-A3DC-7877ABB6EDF8}" xr6:coauthVersionLast="47" xr6:coauthVersionMax="47" xr10:uidLastSave="{E7AC3336-A0DB-4A45-91CD-D628F3659B1A}"/>
  <bookViews>
    <workbookView xWindow="-120" yWindow="-120" windowWidth="20730" windowHeight="11040" activeTab="1" xr2:uid="{A5B04A9A-82C3-42D5-BF8B-08A0926912B8}"/>
  </bookViews>
  <sheets>
    <sheet name="Introduction" sheetId="2" r:id="rId1"/>
    <sheet name="NSDL-Fees Calculato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D9" i="1" s="1"/>
  <c r="E9" i="1" l="1"/>
  <c r="C5" i="1" l="1"/>
  <c r="B10" i="1"/>
  <c r="C10" i="1" l="1"/>
  <c r="D10" i="1" s="1"/>
  <c r="E10" i="1" s="1"/>
  <c r="E11" i="1" l="1"/>
  <c r="E13" i="1" s="1"/>
</calcChain>
</file>

<file path=xl/sharedStrings.xml><?xml version="1.0" encoding="utf-8"?>
<sst xmlns="http://schemas.openxmlformats.org/spreadsheetml/2006/main" count="19" uniqueCount="18">
  <si>
    <t>NSDL - Issuer Admission Fees/Security Deposit Calculator</t>
  </si>
  <si>
    <r>
      <t xml:space="preserve">Annual Custody Fees (ACF) </t>
    </r>
    <r>
      <rPr>
        <sz val="16"/>
        <color theme="1"/>
        <rFont val="Calibri"/>
        <family val="2"/>
        <scheme val="minor"/>
      </rPr>
      <t>(</t>
    </r>
    <r>
      <rPr>
        <i/>
        <sz val="16"/>
        <color theme="1"/>
        <rFont val="Calibri"/>
        <family val="2"/>
        <scheme val="minor"/>
      </rPr>
      <t>applicable slab</t>
    </r>
    <r>
      <rPr>
        <sz val="16"/>
        <color theme="1"/>
        <rFont val="Calibri"/>
        <family val="2"/>
        <scheme val="minor"/>
      </rPr>
      <t>)</t>
    </r>
  </si>
  <si>
    <t>Details</t>
  </si>
  <si>
    <t>Amount (in Rs.)</t>
  </si>
  <si>
    <t>GST @ 18% (in Rs.)</t>
  </si>
  <si>
    <t>Total Amount (in Rs.)</t>
  </si>
  <si>
    <t>Total Fees</t>
  </si>
  <si>
    <t>Total Amount Payable to NSDL is</t>
  </si>
  <si>
    <t>(Enter Total Issue Size of Securities in Rs.)</t>
  </si>
  <si>
    <t>Nominal Value of securities (in Rs.)**</t>
  </si>
  <si>
    <t>** Mandatory fields</t>
  </si>
  <si>
    <t>Joining Fees</t>
  </si>
  <si>
    <t>Nominal Value of securities admitted (Rs.)</t>
  </si>
  <si>
    <t>Amount (Rs.)</t>
  </si>
  <si>
    <t>Upto 5 crore</t>
  </si>
  <si>
    <t>Above 5 crore and upto 10 crore</t>
  </si>
  <si>
    <t>Above 10 crore and upto 20 crore</t>
  </si>
  <si>
    <t>Above 20 crore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</si>
</sst>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3" borderId="4" xfId="0" applyFont="1" applyFill="1" applyBorder="1" applyProtection="1">
      <protection hidden="1"/>
    </xf>
    <xf numFmtId="0" fontId="5" fillId="0" borderId="3" xfId="0" applyFont="1" applyBorder="1" applyProtection="1">
      <protection hidden="1"/>
    </xf>
    <xf numFmtId="0" fontId="1" fillId="0" borderId="3" xfId="0" applyFont="1" applyBorder="1" applyAlignment="1">
      <alignment horizontal="right"/>
    </xf>
    <xf numFmtId="0" fontId="6" fillId="0" borderId="3" xfId="0" applyFont="1" applyBorder="1" applyProtection="1">
      <protection hidden="1"/>
    </xf>
    <xf numFmtId="0" fontId="2" fillId="5" borderId="0" xfId="0" applyFont="1" applyFill="1"/>
    <xf numFmtId="0" fontId="1" fillId="0" borderId="5" xfId="0" applyFont="1" applyBorder="1" applyProtection="1">
      <protection hidden="1"/>
    </xf>
    <xf numFmtId="0" fontId="1" fillId="4" borderId="3" xfId="0" applyFont="1" applyFill="1" applyBorder="1" applyAlignment="1">
      <alignment wrapText="1"/>
    </xf>
    <xf numFmtId="0" fontId="0" fillId="0" borderId="0" xfId="0" applyAlignment="1">
      <alignment wrapText="1"/>
    </xf>
    <xf numFmtId="14" fontId="2" fillId="0" borderId="0" xfId="0" applyNumberFormat="1" applyFont="1"/>
    <xf numFmtId="3" fontId="3" fillId="0" borderId="3" xfId="0" applyNumberFormat="1" applyFont="1" applyBorder="1" applyProtection="1">
      <protection locked="0"/>
    </xf>
    <xf numFmtId="0" fontId="2" fillId="0" borderId="3" xfId="0" applyFont="1" applyBorder="1"/>
    <xf numFmtId="0" fontId="2" fillId="0" borderId="3" xfId="0" applyFont="1" applyBorder="1" applyProtection="1">
      <protection hidden="1"/>
    </xf>
    <xf numFmtId="0" fontId="0" fillId="6" borderId="0" xfId="0" applyFill="1"/>
    <xf numFmtId="0" fontId="7" fillId="6" borderId="3" xfId="0" applyFont="1" applyFill="1" applyBorder="1" applyAlignment="1">
      <alignment vertical="top" wrapText="1"/>
    </xf>
    <xf numFmtId="3" fontId="0" fillId="6" borderId="3" xfId="0" applyNumberFormat="1" applyFill="1" applyBorder="1" applyAlignment="1">
      <alignment vertical="top"/>
    </xf>
    <xf numFmtId="0" fontId="0" fillId="6" borderId="3" xfId="0" applyFill="1" applyBorder="1" applyAlignment="1">
      <alignment vertical="top"/>
    </xf>
    <xf numFmtId="14" fontId="0" fillId="0" borderId="0" xfId="0" applyNumberFormat="1"/>
    <xf numFmtId="0" fontId="2" fillId="0" borderId="3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0</xdr:rowOff>
    </xdr:from>
    <xdr:to>
      <xdr:col>5</xdr:col>
      <xdr:colOff>152400</xdr:colOff>
      <xdr:row>13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9E36A8E-F74E-4DF0-BCB9-201B138CB12C}"/>
            </a:ext>
          </a:extLst>
        </xdr:cNvPr>
        <xdr:cNvSpPr txBox="1"/>
      </xdr:nvSpPr>
      <xdr:spPr>
        <a:xfrm>
          <a:off x="619125" y="190500"/>
          <a:ext cx="6810375" cy="2295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 per Business Rules of NSDL, all unlisted companies are required to pay fees as mentioned below.</a:t>
          </a:r>
        </a:p>
        <a:p>
          <a:endParaRPr lang="en-US" sz="1100"/>
        </a:p>
        <a:p>
          <a:endParaRPr lang="en-US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 i="0" u="sng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Joining Fee by Issuers </a:t>
          </a:r>
        </a:p>
        <a:p>
          <a:r>
            <a:rPr 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Issuer of unlisted securities shall pay a joining fee of Rs. 15,000 plus taxes at the applicable rate at the time of joining NSDL, for the purpose of making its shares available for dematerialisation. </a:t>
          </a:r>
        </a:p>
        <a:p>
          <a:endParaRPr lang="en-US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100" b="1" i="0" u="sng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ANNUAL CUSTODY FEE </a:t>
          </a:r>
        </a:p>
        <a:p>
          <a:r>
            <a:rPr 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An Issuer shall pay an annual custody fee at the rate of Rs. 11 per folio (ISIN position) in NSDL, subject to a minimum amount as mentioned below, plus taxes as applicable: </a:t>
          </a:r>
        </a:p>
        <a:p>
          <a:endParaRPr lang="en-US" sz="11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3124199</xdr:colOff>
      <xdr:row>3</xdr:row>
      <xdr:rowOff>20956</xdr:rowOff>
    </xdr:from>
    <xdr:to>
      <xdr:col>1</xdr:col>
      <xdr:colOff>4038599</xdr:colOff>
      <xdr:row>3</xdr:row>
      <xdr:rowOff>203836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31C5BC2A-3EF1-44AB-AD4B-A8EE743766D6}"/>
            </a:ext>
          </a:extLst>
        </xdr:cNvPr>
        <xdr:cNvSpPr/>
      </xdr:nvSpPr>
      <xdr:spPr>
        <a:xfrm>
          <a:off x="3676649" y="792481"/>
          <a:ext cx="914400" cy="182880"/>
        </a:xfrm>
        <a:prstGeom prst="rightArrow">
          <a:avLst/>
        </a:prstGeom>
        <a:solidFill>
          <a:schemeClr val="accent2">
            <a:lumMod val="50000"/>
          </a:schemeClr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B3180-D90A-41AE-93D7-5DF3CC97ABB2}">
  <dimension ref="B15:C19"/>
  <sheetViews>
    <sheetView workbookViewId="0">
      <selection activeCell="H12" sqref="H12"/>
    </sheetView>
  </sheetViews>
  <sheetFormatPr defaultRowHeight="15" x14ac:dyDescent="0.25"/>
  <cols>
    <col min="1" max="1" width="9.140625" style="16"/>
    <col min="2" max="2" width="47.42578125" style="16" customWidth="1"/>
    <col min="3" max="3" width="34.28515625" style="16" customWidth="1"/>
    <col min="4" max="16384" width="9.140625" style="16"/>
  </cols>
  <sheetData>
    <row r="15" spans="2:3" x14ac:dyDescent="0.25">
      <c r="B15" s="17" t="s">
        <v>12</v>
      </c>
      <c r="C15" s="17" t="s">
        <v>13</v>
      </c>
    </row>
    <row r="16" spans="2:3" x14ac:dyDescent="0.25">
      <c r="B16" s="19" t="s">
        <v>14</v>
      </c>
      <c r="C16" s="18">
        <v>9000</v>
      </c>
    </row>
    <row r="17" spans="2:3" x14ac:dyDescent="0.25">
      <c r="B17" s="19" t="s">
        <v>15</v>
      </c>
      <c r="C17" s="18">
        <v>22500</v>
      </c>
    </row>
    <row r="18" spans="2:3" x14ac:dyDescent="0.25">
      <c r="B18" s="19" t="s">
        <v>16</v>
      </c>
      <c r="C18" s="18">
        <v>45000</v>
      </c>
    </row>
    <row r="19" spans="2:3" x14ac:dyDescent="0.25">
      <c r="B19" s="19" t="s">
        <v>17</v>
      </c>
      <c r="C19" s="18">
        <v>75000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6327F-8D59-4C03-B203-20134CF539AA}">
  <dimension ref="B1:G14"/>
  <sheetViews>
    <sheetView tabSelected="1" workbookViewId="0">
      <selection activeCell="C5" sqref="C5"/>
    </sheetView>
  </sheetViews>
  <sheetFormatPr defaultRowHeight="15" x14ac:dyDescent="0.25"/>
  <cols>
    <col min="2" max="2" width="66.140625" bestFit="1" customWidth="1"/>
    <col min="3" max="3" width="27.140625" customWidth="1"/>
    <col min="4" max="4" width="21" bestFit="1" customWidth="1"/>
    <col min="5" max="5" width="21.42578125" customWidth="1"/>
    <col min="7" max="7" width="10.42578125" bestFit="1" customWidth="1"/>
  </cols>
  <sheetData>
    <row r="1" spans="2:7" ht="15.75" thickBot="1" x14ac:dyDescent="0.3">
      <c r="G1" s="20"/>
    </row>
    <row r="2" spans="2:7" ht="21.75" thickBot="1" x14ac:dyDescent="0.3">
      <c r="B2" s="23" t="s">
        <v>0</v>
      </c>
      <c r="C2" s="24"/>
      <c r="D2" s="24"/>
      <c r="E2" s="24"/>
    </row>
    <row r="3" spans="2:7" ht="21" x14ac:dyDescent="0.35">
      <c r="B3" s="1"/>
      <c r="C3" s="1"/>
      <c r="D3" s="1"/>
      <c r="E3" s="1"/>
    </row>
    <row r="4" spans="2:7" ht="21" x14ac:dyDescent="0.35">
      <c r="B4" s="2" t="s">
        <v>9</v>
      </c>
      <c r="C4" s="13"/>
      <c r="D4" s="3" t="s">
        <v>8</v>
      </c>
    </row>
    <row r="5" spans="2:7" ht="21.75" thickBot="1" x14ac:dyDescent="0.4">
      <c r="B5" s="2" t="s">
        <v>1</v>
      </c>
      <c r="C5" s="4" t="str">
        <f>IF(ISBLANK(C4)," ",IF(C4&lt;=50000000,9000,(IF(AND(C4&gt;50000000,C4&lt;=100000000),22500,(IF(AND(C4&gt;100000000,C4&lt;=200000000),45000,75000))))))</f>
        <v xml:space="preserve"> </v>
      </c>
      <c r="D5" s="1"/>
    </row>
    <row r="6" spans="2:7" ht="21" x14ac:dyDescent="0.35">
      <c r="B6" s="3" t="s">
        <v>10</v>
      </c>
      <c r="C6" s="12"/>
      <c r="D6" s="1"/>
    </row>
    <row r="7" spans="2:7" ht="21" x14ac:dyDescent="0.35">
      <c r="B7" s="1"/>
      <c r="C7" s="1"/>
      <c r="D7" s="1"/>
      <c r="E7" s="1"/>
    </row>
    <row r="8" spans="2:7" s="11" customFormat="1" ht="42" x14ac:dyDescent="0.35">
      <c r="B8" s="10" t="s">
        <v>2</v>
      </c>
      <c r="C8" s="10" t="s">
        <v>3</v>
      </c>
      <c r="D8" s="10" t="s">
        <v>4</v>
      </c>
      <c r="E8" s="10" t="s">
        <v>5</v>
      </c>
    </row>
    <row r="9" spans="2:7" s="11" customFormat="1" ht="21" x14ac:dyDescent="0.35">
      <c r="B9" s="14" t="s">
        <v>11</v>
      </c>
      <c r="C9" s="21" t="str">
        <f>IF(ISBLANK(C4)," ",15000)</f>
        <v xml:space="preserve"> </v>
      </c>
      <c r="D9" s="21" t="str">
        <f>IF(ISBLANK(C4)," ",C9*18%)</f>
        <v xml:space="preserve"> </v>
      </c>
      <c r="E9" s="21" t="str">
        <f>IF(ISBLANK(C4)," ",C9+D9)</f>
        <v xml:space="preserve"> </v>
      </c>
    </row>
    <row r="10" spans="2:7" ht="21" x14ac:dyDescent="0.35">
      <c r="B10" s="15" t="str">
        <f ca="1">IF(MONTH(TODAY())=1,"Proportionate ACF for 2 months",IF(MONTH(TODAY())=2,"Proportionate ACF for 1 month",IF(MONTH(TODAY())=4,"Proportionate ACF for 11 months",IF(MONTH(TODAY())=5,"Proportionate ACF for 10 months",IF(MONTH(TODAY())=6,"Proportionate ACF for 9 months",IF(MONTH(TODAY())=7,"Proportionate ACF for 8 months",IF(MONTH(TODAY())=8,"Proportionate ACF for 7 months",IF(MONTH(TODAY())=9,"Proportionate ACF for 6 months",IF(MONTH(TODAY())=10,"Proportionate ACF for 5month",IF(MONTH(TODAY())=11,"Proportionate ACF for 4 months",IF(MONTH(TODAY())=12,"Porportionate ACF for 3 month"," ")))))))))))</f>
        <v>Proportionate ACF for 5month</v>
      </c>
      <c r="C10" s="5" t="str">
        <f>IF(ISBLANK(C4)," ",ROUND(C5/12*5,2))</f>
        <v xml:space="preserve"> </v>
      </c>
      <c r="D10" s="5" t="str">
        <f>IF(ISBLANK(C4)," ",ROUND(C10*18%,0))</f>
        <v xml:space="preserve"> </v>
      </c>
      <c r="E10" s="5" t="str">
        <f>IF(ISBLANK(C4)," ",D10+C10)</f>
        <v xml:space="preserve"> </v>
      </c>
    </row>
    <row r="11" spans="2:7" ht="21" x14ac:dyDescent="0.35">
      <c r="B11" s="6" t="s">
        <v>6</v>
      </c>
      <c r="C11" s="6"/>
      <c r="D11" s="7"/>
      <c r="E11" s="5" t="str">
        <f>IF(ISBLANK(C4)," ",E9+E10)</f>
        <v xml:space="preserve"> </v>
      </c>
    </row>
    <row r="12" spans="2:7" ht="3" customHeight="1" x14ac:dyDescent="0.35">
      <c r="B12" s="8"/>
      <c r="C12" s="8"/>
      <c r="D12" s="8"/>
      <c r="E12" s="8"/>
    </row>
    <row r="13" spans="2:7" ht="21.75" thickBot="1" x14ac:dyDescent="0.4">
      <c r="B13" s="2" t="s">
        <v>7</v>
      </c>
      <c r="C13" s="2"/>
      <c r="D13" s="22" t="s">
        <v>7</v>
      </c>
      <c r="E13" s="9" t="str">
        <f>E11</f>
        <v xml:space="preserve"> </v>
      </c>
    </row>
    <row r="14" spans="2:7" ht="21.75" thickTop="1" x14ac:dyDescent="0.35">
      <c r="B14" s="1"/>
      <c r="C14" s="1"/>
      <c r="D14" s="1"/>
      <c r="E14" s="1"/>
    </row>
  </sheetData>
  <sheetProtection algorithmName="SHA-512" hashValue="Gy+B0QVr6yB3HO4mn3SzBALSagoblwppUVgAcHRpEqmo6AOubvmlY4ttq8lGuntkoq6jUQQZ9JJ2FB2XhDwvCw==" saltValue="9o5Fqn1K7ZDCUHVsFNXYBw==" spinCount="100000" sheet="1" objects="1" scenarios="1"/>
  <mergeCells count="1">
    <mergeCell ref="B2:E2"/>
  </mergeCells>
  <dataValidations count="1">
    <dataValidation type="whole" operator="greaterThanOrEqual" allowBlank="1" showInputMessage="1" showErrorMessage="1" sqref="C4" xr:uid="{079C615F-3EE1-455A-8BEC-44AC2222077C}">
      <formula1>0</formula1>
    </dataValidation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2026-08-19 14:19:28</KDate>
  <Classification>PUBLIC</Classification>
  <Subclassification/>
  <HostName>NSDLDEPNB1337</HostName>
  <Domain_User>NSDL/Manek_ShitalP</Domain_User>
  <IPAdd>10.115.4.159</IPAdd>
  <FilePath>C:\Users\Manek_ShitalP\AppData\Roaming\Klassify\45479\NSDL_Fee_Calculator_Other_Sec_Type.xlsx</FilePath>
  <KID>424347415641639227459687890494</KID>
  <UniqueName/>
  <Suggested/>
  <KlassifyGUID>8a7eef8a-0f3f-4f8e-aea0-aa17ce4516d7</KlassifyGUID>
</Klassify>
</file>

<file path=customXml/itemProps1.xml><?xml version="1.0" encoding="utf-8"?>
<ds:datastoreItem xmlns:ds="http://schemas.openxmlformats.org/officeDocument/2006/customXml" ds:itemID="{D7543C77-5EBC-46F2-AC21-5D702358D3E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Introduction</vt:lpstr>
      <vt:lpstr>NSDL-Fees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 Ashutosh Marulkar</dc:creator>
  <cp:keywords>PUBLIC</cp:keywords>
  <cp:lastModifiedBy>Anjali Ashutosh Marulkar</cp:lastModifiedBy>
  <dcterms:created xsi:type="dcterms:W3CDTF">2023-03-13T05:26:10Z</dcterms:created>
  <dcterms:modified xsi:type="dcterms:W3CDTF">2026-10-08T07:45:08Z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KID">
    <vt:lpwstr>424347415641639227459687890494</vt:lpwstr>
  </property>
  <property fmtid="{D5CDD505-2E9C-101B-9397-08002B2CF9AE}" pid="4" name="KlassifyGUID">
    <vt:lpwstr>8a7eef8a-0f3f-4f8e-aea0-aa17ce4516d7</vt:lpwstr>
  </property>
</Properties>
</file>