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 drive Backup\Desktop Files\"/>
    </mc:Choice>
  </mc:AlternateContent>
  <xr:revisionPtr revIDLastSave="0" documentId="13_ncr:1_{36FED6E5-3382-4180-BA15-F49478DF87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definedNames>
    <definedName name="_xlnm._FilterDatabase" localSheetId="0" hidden="1">Sheet1!$A$4:$G$33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4" l="1"/>
  <c r="D31" i="4"/>
  <c r="F31" i="4" s="1"/>
  <c r="F29" i="4"/>
  <c r="F27" i="4"/>
  <c r="F25" i="4"/>
  <c r="F23" i="4"/>
  <c r="F21" i="4"/>
  <c r="F19" i="4"/>
  <c r="D19" i="4"/>
  <c r="C19" i="4"/>
  <c r="C18" i="4"/>
  <c r="F18" i="4" s="1"/>
  <c r="F17" i="4" s="1"/>
  <c r="G17" i="4"/>
  <c r="E17" i="4"/>
  <c r="D17" i="4"/>
  <c r="D15" i="4"/>
  <c r="C15" i="4"/>
  <c r="F15" i="4" s="1"/>
  <c r="C14" i="4"/>
  <c r="F14" i="4" s="1"/>
  <c r="G13" i="4"/>
  <c r="E13" i="4"/>
  <c r="D13" i="4"/>
  <c r="F11" i="4"/>
  <c r="C9" i="4"/>
  <c r="F9" i="4" s="1"/>
  <c r="C7" i="4"/>
  <c r="C5" i="4" s="1"/>
  <c r="C33" i="4" s="1"/>
  <c r="G5" i="4"/>
  <c r="G33" i="4" s="1"/>
  <c r="E5" i="4"/>
  <c r="E33" i="4" s="1"/>
  <c r="D5" i="4"/>
  <c r="D33" i="4" s="1"/>
  <c r="F13" i="4" l="1"/>
  <c r="F7" i="4"/>
  <c r="F5" i="4" s="1"/>
  <c r="F33" i="4" s="1"/>
</calcChain>
</file>

<file path=xl/sharedStrings.xml><?xml version="1.0" encoding="utf-8"?>
<sst xmlns="http://schemas.openxmlformats.org/spreadsheetml/2006/main" count="28" uniqueCount="25">
  <si>
    <t>Number of ISINs</t>
  </si>
  <si>
    <t xml:space="preserve"> </t>
  </si>
  <si>
    <t>Sr. No.</t>
  </si>
  <si>
    <t>Type of Instrument</t>
  </si>
  <si>
    <t>Equity shares *</t>
  </si>
  <si>
    <t>a. Listed (Permanent ISIN)</t>
  </si>
  <si>
    <t>b. Unlisted</t>
  </si>
  <si>
    <t>Preference shares</t>
  </si>
  <si>
    <t>Corporate Debt (excluding Structured Products)</t>
  </si>
  <si>
    <t>a. Listed</t>
  </si>
  <si>
    <t>Structured Products</t>
  </si>
  <si>
    <t>Securitised Debt</t>
  </si>
  <si>
    <t>Commercial Paper</t>
  </si>
  <si>
    <t>Certificate of Deposit</t>
  </si>
  <si>
    <t>G-Secs</t>
  </si>
  <si>
    <t>Mutual Fund Units</t>
  </si>
  <si>
    <t>Others</t>
  </si>
  <si>
    <t>Total</t>
  </si>
  <si>
    <t xml:space="preserve">Note 1: Source for listed marking: NSE/BSE 
</t>
  </si>
  <si>
    <t>Note 2: Equity Shares for which temporary ISINs are allotted are included under “Others”</t>
  </si>
  <si>
    <t>No. of ISINs at the beginning of the month (01/03/2026)</t>
  </si>
  <si>
    <t>No. of ISINs activated during the month 
March 2026</t>
  </si>
  <si>
    <t>No. of ISINs deactivated during the month March 2026</t>
  </si>
  <si>
    <t>No. of ISINs at the end of the month (31/03/2026)</t>
  </si>
  <si>
    <t>Demat Custody value as on  31/03/2026 (Figures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</si>
</sst>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0"/>
  </numFmts>
  <fonts count="10">
    <font>
      <sz val="10"/>
      <name val="Arial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Calibri"/>
      <charset val="134"/>
      <scheme val="minor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5" fillId="2" borderId="3" applyNumberFormat="0" applyFont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2" fontId="6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0" fontId="7" fillId="0" borderId="1" xfId="0" applyFont="1" applyBorder="1"/>
    <xf numFmtId="2" fontId="8" fillId="0" borderId="1" xfId="0" applyNumberFormat="1" applyFont="1" applyBorder="1"/>
    <xf numFmtId="1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 vertical="top"/>
    </xf>
    <xf numFmtId="1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wrapText="1"/>
    </xf>
    <xf numFmtId="0" fontId="6" fillId="0" borderId="1" xfId="0" applyFont="1" applyBorder="1"/>
    <xf numFmtId="0" fontId="8" fillId="0" borderId="2" xfId="0" applyFont="1" applyBorder="1"/>
    <xf numFmtId="0" fontId="8" fillId="0" borderId="1" xfId="0" applyFont="1" applyBorder="1" applyAlignment="1">
      <alignment vertical="top"/>
    </xf>
    <xf numFmtId="0" fontId="6" fillId="0" borderId="0" xfId="0" applyFont="1"/>
    <xf numFmtId="164" fontId="6" fillId="0" borderId="1" xfId="0" applyNumberFormat="1" applyFont="1" applyBorder="1"/>
  </cellXfs>
  <cellStyles count="2">
    <cellStyle name="Normal" xfId="0" builtinId="0"/>
    <cellStyle name="Note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topLeftCell="A22" workbookViewId="0">
      <selection activeCell="G35" sqref="G35"/>
    </sheetView>
  </sheetViews>
  <sheetFormatPr defaultColWidth="9.140625" defaultRowHeight="15.75"/>
  <cols>
    <col min="1" max="1" width="14.5703125" style="2" customWidth="1"/>
    <col min="2" max="2" width="27.140625" style="2" customWidth="1"/>
    <col min="3" max="3" width="14.85546875" style="2" customWidth="1"/>
    <col min="4" max="4" width="17.5703125" style="3" customWidth="1"/>
    <col min="5" max="5" width="17.42578125" style="3" customWidth="1"/>
    <col min="6" max="6" width="12.42578125" style="1" customWidth="1"/>
    <col min="7" max="7" width="17.7109375" style="4" customWidth="1"/>
    <col min="8" max="9" width="11.85546875" style="2" customWidth="1"/>
    <col min="10" max="10" width="10.7109375" style="2" customWidth="1"/>
    <col min="11" max="16384" width="9.140625" style="2"/>
  </cols>
  <sheetData>
    <row r="1" spans="1:7">
      <c r="A1" t="s">
        <v>0</v>
      </c>
      <c r="B1" s="5" t="s">
        <v>1</v>
      </c>
      <c r="C1" s="6"/>
      <c r="D1" s="7"/>
      <c r="E1" s="7"/>
      <c r="F1" s="5"/>
    </row>
    <row r="2" spans="1:7">
      <c r="B2" s="6"/>
      <c r="C2" s="6"/>
      <c r="D2" s="7"/>
      <c r="E2" s="7"/>
      <c r="F2" s="5"/>
    </row>
    <row r="3" spans="1:7" s="13" customFormat="1" ht="94.5">
      <c r="A3" s="9" t="s">
        <v>2</v>
      </c>
      <c r="B3" s="9" t="s">
        <v>3</v>
      </c>
      <c r="C3" s="10" t="s">
        <v>20</v>
      </c>
      <c r="D3" s="11" t="s">
        <v>21</v>
      </c>
      <c r="E3" s="10" t="s">
        <v>22</v>
      </c>
      <c r="F3" s="10" t="s">
        <v>23</v>
      </c>
      <c r="G3" s="12" t="s">
        <v>24</v>
      </c>
    </row>
    <row r="4" spans="1:7" s="13" customFormat="1">
      <c r="A4" s="14"/>
      <c r="B4" s="15"/>
      <c r="C4" s="15"/>
      <c r="D4" s="16"/>
      <c r="E4" s="16"/>
      <c r="F4" s="17"/>
      <c r="G4" s="18"/>
    </row>
    <row r="5" spans="1:7" s="13" customFormat="1" ht="15" customHeight="1">
      <c r="A5" s="14">
        <v>1</v>
      </c>
      <c r="B5" s="17" t="s">
        <v>4</v>
      </c>
      <c r="C5" s="19">
        <f t="shared" ref="C5:G5" si="0">C7+C9</f>
        <v>106296</v>
      </c>
      <c r="D5" s="19">
        <f t="shared" si="0"/>
        <v>1760</v>
      </c>
      <c r="E5" s="19">
        <f t="shared" si="0"/>
        <v>154</v>
      </c>
      <c r="F5" s="19">
        <f t="shared" si="0"/>
        <v>107902</v>
      </c>
      <c r="G5" s="18">
        <f t="shared" si="0"/>
        <v>37098906.011464462</v>
      </c>
    </row>
    <row r="6" spans="1:7" s="13" customFormat="1">
      <c r="A6" s="14"/>
      <c r="B6" s="15"/>
      <c r="C6" s="19"/>
      <c r="D6" s="20"/>
      <c r="E6" s="20"/>
      <c r="F6" s="21"/>
      <c r="G6" s="18"/>
    </row>
    <row r="7" spans="1:7" s="13" customFormat="1">
      <c r="A7" s="14"/>
      <c r="B7" s="15" t="s">
        <v>5</v>
      </c>
      <c r="C7" s="22">
        <f>6941+24</f>
        <v>6965</v>
      </c>
      <c r="D7" s="14">
        <v>18</v>
      </c>
      <c r="E7" s="14">
        <v>12</v>
      </c>
      <c r="F7" s="21">
        <f>C7+D7-E7</f>
        <v>6971</v>
      </c>
      <c r="G7" s="18">
        <v>34778795.957887277</v>
      </c>
    </row>
    <row r="8" spans="1:7" s="13" customFormat="1">
      <c r="A8" s="14"/>
      <c r="B8" s="15"/>
      <c r="C8" s="19"/>
      <c r="D8" s="20"/>
      <c r="E8" s="20"/>
      <c r="F8" s="21"/>
      <c r="G8" s="18"/>
    </row>
    <row r="9" spans="1:7" s="13" customFormat="1">
      <c r="A9" s="14"/>
      <c r="B9" s="15" t="s">
        <v>6</v>
      </c>
      <c r="C9" s="22">
        <f>99355-24</f>
        <v>99331</v>
      </c>
      <c r="D9" s="14">
        <v>1742</v>
      </c>
      <c r="E9" s="14">
        <v>142</v>
      </c>
      <c r="F9" s="21">
        <f>C9+D9-E9</f>
        <v>100931</v>
      </c>
      <c r="G9" s="18">
        <v>2320110.0535771842</v>
      </c>
    </row>
    <row r="10" spans="1:7" s="13" customFormat="1">
      <c r="A10" s="14"/>
      <c r="B10" s="15"/>
      <c r="C10" s="19"/>
      <c r="D10" s="20"/>
      <c r="E10" s="23"/>
      <c r="F10" s="21"/>
      <c r="G10" s="18"/>
    </row>
    <row r="11" spans="1:7" s="13" customFormat="1">
      <c r="A11" s="14">
        <v>2</v>
      </c>
      <c r="B11" s="17" t="s">
        <v>7</v>
      </c>
      <c r="C11" s="22">
        <v>21717</v>
      </c>
      <c r="D11" s="14">
        <v>855</v>
      </c>
      <c r="E11" s="20">
        <v>101</v>
      </c>
      <c r="F11" s="21">
        <f>C11+D11-E11</f>
        <v>22471</v>
      </c>
      <c r="G11" s="18">
        <v>687661.89106725703</v>
      </c>
    </row>
    <row r="12" spans="1:7" s="13" customFormat="1">
      <c r="A12" s="14"/>
      <c r="B12" s="15"/>
      <c r="C12" s="19"/>
      <c r="D12" s="24"/>
      <c r="E12" s="23"/>
      <c r="F12" s="14"/>
      <c r="G12" s="18"/>
    </row>
    <row r="13" spans="1:7" s="13" customFormat="1" ht="31.5">
      <c r="A13" s="14">
        <v>3</v>
      </c>
      <c r="B13" s="25" t="s">
        <v>8</v>
      </c>
      <c r="C13" s="19">
        <v>28467</v>
      </c>
      <c r="D13" s="19">
        <f t="shared" ref="D13:F13" si="1">D14+D15</f>
        <v>1053</v>
      </c>
      <c r="E13" s="19">
        <f t="shared" si="1"/>
        <v>410</v>
      </c>
      <c r="F13" s="19">
        <f t="shared" si="1"/>
        <v>29110</v>
      </c>
      <c r="G13" s="18">
        <f t="shared" ref="G13" si="2">SUM(G14:G15)</f>
        <v>5714226.936441794</v>
      </c>
    </row>
    <row r="14" spans="1:7" s="13" customFormat="1">
      <c r="A14" s="14"/>
      <c r="B14" s="15" t="s">
        <v>9</v>
      </c>
      <c r="C14" s="19">
        <f>9349+81</f>
        <v>9430</v>
      </c>
      <c r="D14" s="14">
        <v>99</v>
      </c>
      <c r="E14" s="14">
        <v>99</v>
      </c>
      <c r="F14" s="21">
        <f t="shared" ref="F14:F15" si="3">C14+D14-E14</f>
        <v>9430</v>
      </c>
      <c r="G14" s="18">
        <v>3970407.7738059764</v>
      </c>
    </row>
    <row r="15" spans="1:7" s="13" customFormat="1">
      <c r="A15" s="14"/>
      <c r="B15" s="15" t="s">
        <v>6</v>
      </c>
      <c r="C15" s="19">
        <f>19118-81</f>
        <v>19037</v>
      </c>
      <c r="D15" s="14">
        <f>957-3</f>
        <v>954</v>
      </c>
      <c r="E15" s="14">
        <v>311</v>
      </c>
      <c r="F15" s="21">
        <f t="shared" si="3"/>
        <v>19680</v>
      </c>
      <c r="G15" s="18">
        <v>1743819.1626358177</v>
      </c>
    </row>
    <row r="16" spans="1:7" s="13" customFormat="1">
      <c r="A16" s="14"/>
      <c r="B16" s="15"/>
      <c r="C16" s="19"/>
      <c r="D16" s="24"/>
      <c r="E16" s="24"/>
      <c r="F16" s="14"/>
      <c r="G16" s="18"/>
    </row>
    <row r="17" spans="1:7" s="13" customFormat="1">
      <c r="A17" s="14">
        <v>4</v>
      </c>
      <c r="B17" s="17" t="s">
        <v>10</v>
      </c>
      <c r="C17" s="19">
        <v>3423</v>
      </c>
      <c r="D17" s="19">
        <f t="shared" ref="D17:F17" si="4">D18+D19</f>
        <v>96</v>
      </c>
      <c r="E17" s="19">
        <f t="shared" si="4"/>
        <v>19</v>
      </c>
      <c r="F17" s="19">
        <f t="shared" si="4"/>
        <v>3500</v>
      </c>
      <c r="G17" s="18">
        <f t="shared" ref="G17" si="5">SUM(G18:G19)</f>
        <v>9680.5317250089993</v>
      </c>
    </row>
    <row r="18" spans="1:7" s="13" customFormat="1">
      <c r="A18" s="14"/>
      <c r="B18" s="15" t="s">
        <v>9</v>
      </c>
      <c r="C18" s="19">
        <f>159+3</f>
        <v>162</v>
      </c>
      <c r="D18" s="14">
        <v>0</v>
      </c>
      <c r="E18" s="14">
        <v>4</v>
      </c>
      <c r="F18" s="21">
        <f t="shared" ref="F18:F19" si="6">C18+D18-E18</f>
        <v>158</v>
      </c>
      <c r="G18" s="18">
        <v>4176.0702150089992</v>
      </c>
    </row>
    <row r="19" spans="1:7" s="13" customFormat="1">
      <c r="A19" s="14"/>
      <c r="B19" s="15" t="s">
        <v>6</v>
      </c>
      <c r="C19" s="19">
        <f>3264-3</f>
        <v>3261</v>
      </c>
      <c r="D19" s="14">
        <f>93+3</f>
        <v>96</v>
      </c>
      <c r="E19" s="24">
        <v>15</v>
      </c>
      <c r="F19" s="21">
        <f t="shared" si="6"/>
        <v>3342</v>
      </c>
      <c r="G19" s="18">
        <v>5504.4615100000001</v>
      </c>
    </row>
    <row r="20" spans="1:7" s="13" customFormat="1">
      <c r="A20" s="14"/>
      <c r="B20" s="15"/>
      <c r="C20" s="19"/>
      <c r="D20" s="24"/>
      <c r="E20" s="23"/>
      <c r="F20" s="14"/>
      <c r="G20" s="18"/>
    </row>
    <row r="21" spans="1:7" s="13" customFormat="1">
      <c r="A21" s="14">
        <v>5</v>
      </c>
      <c r="B21" s="26" t="s">
        <v>11</v>
      </c>
      <c r="C21" s="19">
        <v>5235</v>
      </c>
      <c r="D21" s="14">
        <v>123</v>
      </c>
      <c r="E21" s="14">
        <v>66</v>
      </c>
      <c r="F21" s="21">
        <f>C21+D21-E21</f>
        <v>5292</v>
      </c>
      <c r="G21" s="18">
        <v>507434.05997406004</v>
      </c>
    </row>
    <row r="22" spans="1:7" s="13" customFormat="1">
      <c r="A22" s="14"/>
      <c r="B22" s="17"/>
      <c r="C22" s="19"/>
      <c r="D22" s="20"/>
      <c r="E22" s="20"/>
      <c r="F22" s="14"/>
      <c r="G22" s="18"/>
    </row>
    <row r="23" spans="1:7" s="13" customFormat="1">
      <c r="A23" s="14">
        <v>6</v>
      </c>
      <c r="B23" s="17" t="s">
        <v>12</v>
      </c>
      <c r="C23" s="19">
        <v>2011</v>
      </c>
      <c r="D23" s="27">
        <v>389</v>
      </c>
      <c r="E23" s="14">
        <v>580</v>
      </c>
      <c r="F23" s="21">
        <f>C23+D23-E23</f>
        <v>1820</v>
      </c>
      <c r="G23" s="18">
        <v>489333.3</v>
      </c>
    </row>
    <row r="24" spans="1:7" s="13" customFormat="1">
      <c r="A24" s="14"/>
      <c r="B24" s="17"/>
      <c r="C24" s="19"/>
      <c r="D24" s="20"/>
      <c r="E24" s="20"/>
      <c r="F24" s="14"/>
      <c r="G24" s="18"/>
    </row>
    <row r="25" spans="1:7" s="13" customFormat="1">
      <c r="A25" s="14">
        <v>7</v>
      </c>
      <c r="B25" s="17" t="s">
        <v>13</v>
      </c>
      <c r="C25" s="19">
        <v>579</v>
      </c>
      <c r="D25" s="14">
        <v>129</v>
      </c>
      <c r="E25" s="14">
        <v>134</v>
      </c>
      <c r="F25" s="21">
        <f>C25+D25-E25</f>
        <v>574</v>
      </c>
      <c r="G25" s="18">
        <v>940715</v>
      </c>
    </row>
    <row r="26" spans="1:7" s="13" customFormat="1">
      <c r="A26" s="14"/>
      <c r="B26" s="17"/>
      <c r="C26" s="19"/>
      <c r="D26" s="20"/>
      <c r="E26" s="20"/>
      <c r="F26" s="14"/>
      <c r="G26" s="18"/>
    </row>
    <row r="27" spans="1:7" s="13" customFormat="1">
      <c r="A27" s="28">
        <v>8</v>
      </c>
      <c r="B27" s="25" t="s">
        <v>14</v>
      </c>
      <c r="C27" s="19">
        <v>7170</v>
      </c>
      <c r="D27" s="14">
        <v>237</v>
      </c>
      <c r="E27" s="14">
        <v>55</v>
      </c>
      <c r="F27" s="21">
        <f>C27+D27-E27</f>
        <v>7352</v>
      </c>
      <c r="G27" s="18">
        <v>111937.50983538201</v>
      </c>
    </row>
    <row r="28" spans="1:7" s="13" customFormat="1">
      <c r="A28" s="14"/>
      <c r="B28" s="17"/>
      <c r="C28" s="19"/>
      <c r="D28" s="20"/>
      <c r="E28" s="20"/>
      <c r="F28" s="14"/>
      <c r="G28" s="18"/>
    </row>
    <row r="29" spans="1:7" s="29" customFormat="1">
      <c r="A29" s="14">
        <v>9</v>
      </c>
      <c r="B29" s="17" t="s">
        <v>15</v>
      </c>
      <c r="C29" s="19">
        <v>16778</v>
      </c>
      <c r="D29" s="14">
        <v>174</v>
      </c>
      <c r="E29" s="14">
        <v>29</v>
      </c>
      <c r="F29" s="21">
        <f>C29+D29-E29</f>
        <v>16923</v>
      </c>
      <c r="G29" s="18">
        <v>990038.07635958237</v>
      </c>
    </row>
    <row r="30" spans="1:7" s="13" customFormat="1">
      <c r="A30" s="14"/>
      <c r="B30" s="17"/>
      <c r="C30" s="19"/>
      <c r="D30" s="24"/>
      <c r="E30" s="24"/>
      <c r="F30" s="14"/>
      <c r="G30" s="18"/>
    </row>
    <row r="31" spans="1:7" s="29" customFormat="1">
      <c r="A31" s="14">
        <v>10</v>
      </c>
      <c r="B31" s="17" t="s">
        <v>16</v>
      </c>
      <c r="C31" s="19">
        <v>47432</v>
      </c>
      <c r="D31" s="14">
        <f>36+866</f>
        <v>902</v>
      </c>
      <c r="E31" s="14">
        <f>12+277</f>
        <v>289</v>
      </c>
      <c r="F31" s="21">
        <f>C31+D31-E31</f>
        <v>48045</v>
      </c>
      <c r="G31" s="18">
        <v>1000240.3152968314</v>
      </c>
    </row>
    <row r="32" spans="1:7" s="13" customFormat="1">
      <c r="A32" s="14"/>
      <c r="B32" s="17"/>
      <c r="C32" s="14"/>
      <c r="D32" s="20"/>
      <c r="E32" s="20"/>
      <c r="F32" s="14"/>
      <c r="G32" s="18"/>
    </row>
    <row r="33" spans="1:7" s="13" customFormat="1">
      <c r="A33" s="14"/>
      <c r="B33" s="17" t="s">
        <v>17</v>
      </c>
      <c r="C33" s="30">
        <f t="shared" ref="C33:G33" si="7">C5+C11+C13+C17+C21+C29+C31+C23+C25+C27</f>
        <v>239108</v>
      </c>
      <c r="D33" s="30">
        <f t="shared" si="7"/>
        <v>5718</v>
      </c>
      <c r="E33" s="30">
        <f t="shared" si="7"/>
        <v>1837</v>
      </c>
      <c r="F33" s="30">
        <f t="shared" si="7"/>
        <v>242989</v>
      </c>
      <c r="G33" s="8">
        <f t="shared" si="7"/>
        <v>47550173.632164381</v>
      </c>
    </row>
    <row r="35" spans="1:7">
      <c r="A35" t="s">
        <v>18</v>
      </c>
    </row>
    <row r="36" spans="1:7">
      <c r="A36" t="s">
        <v>19</v>
      </c>
    </row>
  </sheetData>
  <pageMargins left="0.75" right="0.75" top="1" bottom="1" header="0.5" footer="0.5"/>
  <pageSetup scale="72" orientation="landscape"/>
  <headerFooter alignWithMargins="0">
    <oddFooter>&amp;L&amp;"Cambria"&amp;11&amp;K180B02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2025-12-04 11:12:35</KDate>
  <Classification>PUBLIC</Classification>
  <Subclassification/>
  <HostName>NSDLDEPNB617</HostName>
  <Domain_User>NSDL/AnjaliN</Domain_User>
  <IPAdd>10.110.6.140</IPAdd>
  <FilePath>E:\E drive Backup\Desktop Files\Number_of_ISINs_November_2025.xlsx</FilePath>
  <KID>F09E4AFBC65B639004435555474210</KID>
  <UniqueName/>
  <Suggested/>
  <Justification/>
  <KlassifyGUID>8a7eef8a-0f3f-4f8e-aea0-aa17ce4516d7</KlassifyGUID>
</Klassify>
</file>

<file path=customXml/itemProps1.xml><?xml version="1.0" encoding="utf-8"?>
<ds:datastoreItem xmlns:ds="http://schemas.openxmlformats.org/officeDocument/2006/customXml" ds:itemID="{0F9A8A72-2AA4-4806-ABA6-5617E1E59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kaustubhv</dc:creator>
  <cp:keywords>PUBLIC</cp:keywords>
  <cp:lastModifiedBy>Anjali Ashutosh Marulkar</cp:lastModifiedBy>
  <cp:lastPrinted>2020-02-04T05:44:00Z</cp:lastPrinted>
  <dcterms:created xsi:type="dcterms:W3CDTF">2008-02-02T09:23:00Z</dcterms:created>
  <dcterms:modified xsi:type="dcterms:W3CDTF">2026-04-07T04:06:10Z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F09E4AFBC65B639004435555474210</vt:lpwstr>
  </property>
  <property fmtid="{D5CDD505-2E9C-101B-9397-08002B2CF9AE}" pid="5" name="ICV">
    <vt:lpwstr>70E809548DE941648AEB0EFE68033AEF_12</vt:lpwstr>
  </property>
  <property fmtid="{D5CDD505-2E9C-101B-9397-08002B2CF9AE}" pid="6" name="KSOProductBuildVer">
    <vt:lpwstr>1033-12.2.0.23196</vt:lpwstr>
  </property>
</Properties>
</file>