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715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<sst xmlns="http://schemas.openxmlformats.org/spreadsheetml/2006/main" count="28" uniqueCount="25">
  <si>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Number of ISINs</t>
  </si>
  <si>
    <t xml:space="preserve"> </t>
  </si>
  <si>
    <t>Sr. No.</t>
  </si>
  <si>
    <t>Type of Instrument</t>
  </si>
  <si>
    <t>No. of ISINs at the beginning of the month (01/12/2025)</t>
  </si>
  <si>
    <t>No. of ISINs activated during the month 
December 2025</t>
  </si>
  <si>
    <t>No. of ISINs deactivated during the month December 2025</t>
  </si>
  <si>
    <t>No. of ISINs at the end of the month (31/12/2025)</t>
  </si>
  <si>
    <t>Demat Custody value as on  31/12/2025 (Figures in Crore)</t>
  </si>
  <si>
    <t>Equity shares *</t>
  </si>
  <si>
    <t>a. Listed (Permanent ISIN)</t>
  </si>
  <si>
    <t>b. Unlisted</t>
  </si>
  <si>
    <t>Preference shares</t>
  </si>
  <si>
    <t>Corporate Debt (excluding Structured Products)</t>
  </si>
  <si>
    <t>a. Listed</t>
  </si>
  <si>
    <t>Structured Products</t>
  </si>
  <si>
    <t>Securitised Debt</t>
  </si>
  <si>
    <t>Commercial Paper</t>
  </si>
  <si>
    <t>Certificate of Deposit</t>
  </si>
  <si>
    <t>G-Secs</t>
  </si>
  <si>
    <t>Mutual Fund Units</t>
  </si>
  <si>
    <t>Others</t>
  </si>
  <si>
    <t>Total</t>
  </si>
  <si>
    <t xml:space="preserve">Note 1: Source for listed marking: NSE/BSE 
</t>
  </si>
  <si>
    <t>Note 2: Equity Shares for which temporary ISINs are allotted are included under “Others”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</si>
</sst>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##########0"/>
  </numFmts>
  <fonts count="24">
    <font>
      <sz val="10"/>
      <name val="Arial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mbria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5" fillId="4" borderId="8" applyNumberFormat="0" applyAlignment="0" applyProtection="0"/>
    <xf numFmtId="0" fontId="16" fillId="4" borderId="7" applyNumberFormat="0" applyAlignment="0" applyProtection="0"/>
    <xf numFmtId="0" fontId="17" fillId="5" borderId="9" applyNumberFormat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2" borderId="3" applyNumberFormat="0" applyFont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top"/>
    </xf>
    <xf numFmtId="1" fontId="2" fillId="0" borderId="0" xfId="0" applyNumberFormat="1" applyFont="1"/>
    <xf numFmtId="180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vertical="top"/>
    </xf>
    <xf numFmtId="180" fontId="1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te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workbookViewId="0">
      <selection activeCell="F3" sqref="F3"/>
    </sheetView>
  </sheetViews>
  <sheetFormatPr defaultColWidth="9.14285714285714" defaultRowHeight="15.75"/>
  <cols>
    <col min="1" max="1" width="14.5714285714286" style="2" customWidth="1"/>
    <col min="2" max="2" width="27.1428571428571" style="2" customWidth="1"/>
    <col min="3" max="3" width="14.8571428571429" style="2" customWidth="1"/>
    <col min="4" max="4" width="17.5714285714286" style="3" customWidth="1"/>
    <col min="5" max="5" width="17.4285714285714" style="3" customWidth="1"/>
    <col min="6" max="6" width="12.4285714285714" style="1" customWidth="1"/>
    <col min="7" max="7" width="17.7142857142857" style="4" customWidth="1"/>
    <col min="8" max="9" width="11.8571428571429" style="2" customWidth="1"/>
    <col min="10" max="10" width="10.7142857142857" style="2" customWidth="1"/>
    <col min="11" max="16384" width="9.14285714285714" style="2"/>
  </cols>
  <sheetData>
    <row r="1" spans="1:6">
      <c r="A1" t="s">
        <v>0</v>
      </c>
      <c r="B1" s="5" t="s">
        <v>1</v>
      </c>
      <c r="C1" s="6"/>
      <c r="D1" s="7"/>
      <c r="E1" s="7"/>
      <c r="F1" s="5"/>
    </row>
    <row r="2" spans="2:6">
      <c r="B2" s="6"/>
      <c r="C2" s="6"/>
      <c r="D2" s="7"/>
      <c r="E2" s="7"/>
      <c r="F2" s="5"/>
    </row>
    <row r="3" ht="78.75" spans="1:7">
      <c r="A3" s="8" t="s">
        <v>2</v>
      </c>
      <c r="B3" s="8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</row>
    <row r="4" spans="1:7">
      <c r="A4" s="12"/>
      <c r="B4" s="13"/>
      <c r="C4" s="13"/>
      <c r="D4" s="14"/>
      <c r="E4" s="14"/>
      <c r="F4" s="15"/>
      <c r="G4" s="16"/>
    </row>
    <row r="5" ht="15" customHeight="1" spans="1:7">
      <c r="A5" s="12">
        <v>1</v>
      </c>
      <c r="B5" s="15" t="s">
        <v>9</v>
      </c>
      <c r="C5" s="17">
        <f t="shared" ref="C5:G5" si="0">C7+C9</f>
        <v>102212</v>
      </c>
      <c r="D5" s="17">
        <f t="shared" si="0"/>
        <v>1574</v>
      </c>
      <c r="E5" s="17">
        <f t="shared" si="0"/>
        <v>102</v>
      </c>
      <c r="F5" s="17">
        <f t="shared" si="0"/>
        <v>103684</v>
      </c>
      <c r="G5" s="16">
        <f t="shared" si="0"/>
        <v>42626009.2705943</v>
      </c>
    </row>
    <row r="6" spans="1:7">
      <c r="A6" s="12"/>
      <c r="B6" s="13"/>
      <c r="C6" s="17"/>
      <c r="D6" s="18"/>
      <c r="E6" s="18"/>
      <c r="F6" s="19"/>
      <c r="G6" s="16"/>
    </row>
    <row r="7" spans="1:7">
      <c r="A7" s="12"/>
      <c r="B7" s="13" t="s">
        <v>10</v>
      </c>
      <c r="C7" s="20">
        <f>6852-9+57</f>
        <v>6900</v>
      </c>
      <c r="D7" s="12">
        <v>16</v>
      </c>
      <c r="E7" s="12">
        <v>16</v>
      </c>
      <c r="F7" s="19">
        <f t="shared" ref="F7:F11" si="1">C7+D7-E7</f>
        <v>6900</v>
      </c>
      <c r="G7" s="16">
        <v>40242232.7086016</v>
      </c>
    </row>
    <row r="8" spans="1:7">
      <c r="A8" s="12"/>
      <c r="B8" s="13"/>
      <c r="C8" s="17"/>
      <c r="D8" s="18"/>
      <c r="E8" s="18"/>
      <c r="F8" s="19"/>
      <c r="G8" s="16"/>
    </row>
    <row r="9" spans="1:7">
      <c r="A9" s="12"/>
      <c r="B9" s="13" t="s">
        <v>11</v>
      </c>
      <c r="C9" s="20">
        <f>95360+9-57</f>
        <v>95312</v>
      </c>
      <c r="D9" s="12">
        <v>1558</v>
      </c>
      <c r="E9" s="12">
        <v>86</v>
      </c>
      <c r="F9" s="19">
        <f t="shared" si="1"/>
        <v>96784</v>
      </c>
      <c r="G9" s="16">
        <v>2383776.56199277</v>
      </c>
    </row>
    <row r="10" spans="1:7">
      <c r="A10" s="12"/>
      <c r="B10" s="13"/>
      <c r="C10" s="17"/>
      <c r="D10" s="18"/>
      <c r="F10" s="19"/>
      <c r="G10" s="16"/>
    </row>
    <row r="11" spans="1:7">
      <c r="A11" s="12">
        <v>2</v>
      </c>
      <c r="B11" s="15" t="s">
        <v>12</v>
      </c>
      <c r="C11" s="20">
        <v>19512</v>
      </c>
      <c r="D11" s="12">
        <v>815</v>
      </c>
      <c r="E11" s="18">
        <v>97</v>
      </c>
      <c r="F11" s="19">
        <f t="shared" si="1"/>
        <v>20230</v>
      </c>
      <c r="G11" s="16">
        <v>655742.2904842</v>
      </c>
    </row>
    <row r="12" spans="1:7">
      <c r="A12" s="12"/>
      <c r="B12" s="13"/>
      <c r="C12" s="17"/>
      <c r="D12" s="21"/>
      <c r="F12" s="12"/>
      <c r="G12" s="16"/>
    </row>
    <row r="13" ht="31.5" spans="1:8">
      <c r="A13" s="12">
        <v>3</v>
      </c>
      <c r="B13" s="22" t="s">
        <v>13</v>
      </c>
      <c r="C13" s="17">
        <f t="shared" ref="C13:F13" si="2">C14+C15</f>
        <v>27318</v>
      </c>
      <c r="D13" s="17">
        <f t="shared" si="2"/>
        <v>784</v>
      </c>
      <c r="E13" s="17">
        <f t="shared" si="2"/>
        <v>327</v>
      </c>
      <c r="F13" s="17">
        <f t="shared" si="2"/>
        <v>27775</v>
      </c>
      <c r="G13" s="16">
        <f>SUM(G14:G15)</f>
        <v>5617790.89808434</v>
      </c>
      <c r="H13" s="4"/>
    </row>
    <row r="14" spans="1:7">
      <c r="A14" s="12"/>
      <c r="B14" s="13" t="s">
        <v>14</v>
      </c>
      <c r="C14" s="17">
        <f>9193+57</f>
        <v>9250</v>
      </c>
      <c r="D14" s="12">
        <v>111</v>
      </c>
      <c r="E14" s="12">
        <v>97</v>
      </c>
      <c r="F14" s="19">
        <f t="shared" ref="F14:F19" si="3">C14+D14-E14</f>
        <v>9264</v>
      </c>
      <c r="G14" s="16">
        <v>3883155.82601043</v>
      </c>
    </row>
    <row r="15" spans="1:7">
      <c r="A15" s="12"/>
      <c r="B15" s="13" t="s">
        <v>11</v>
      </c>
      <c r="C15" s="17">
        <f>18125-57</f>
        <v>18068</v>
      </c>
      <c r="D15" s="12">
        <v>673</v>
      </c>
      <c r="E15" s="12">
        <v>230</v>
      </c>
      <c r="F15" s="19">
        <f t="shared" si="3"/>
        <v>18511</v>
      </c>
      <c r="G15" s="16">
        <v>1734635.07207391</v>
      </c>
    </row>
    <row r="16" spans="1:7">
      <c r="A16" s="12"/>
      <c r="B16" s="13"/>
      <c r="C16" s="17"/>
      <c r="D16" s="21"/>
      <c r="E16" s="21"/>
      <c r="F16" s="12"/>
      <c r="G16" s="16"/>
    </row>
    <row r="17" spans="1:7">
      <c r="A17" s="12">
        <v>4</v>
      </c>
      <c r="B17" s="15" t="s">
        <v>15</v>
      </c>
      <c r="C17" s="17">
        <f t="shared" ref="C17:F17" si="4">C18+C19</f>
        <v>3352</v>
      </c>
      <c r="D17" s="17">
        <f t="shared" si="4"/>
        <v>76</v>
      </c>
      <c r="E17" s="17">
        <f t="shared" si="4"/>
        <v>21</v>
      </c>
      <c r="F17" s="17">
        <f t="shared" si="4"/>
        <v>3407</v>
      </c>
      <c r="G17" s="16">
        <f>SUM(G18:G19)</f>
        <v>10880.472534899</v>
      </c>
    </row>
    <row r="18" spans="1:7">
      <c r="A18" s="12"/>
      <c r="B18" s="13" t="s">
        <v>14</v>
      </c>
      <c r="C18" s="17">
        <f>159+1</f>
        <v>160</v>
      </c>
      <c r="D18" s="12">
        <v>3</v>
      </c>
      <c r="E18" s="12">
        <v>4</v>
      </c>
      <c r="F18" s="19">
        <f t="shared" si="3"/>
        <v>159</v>
      </c>
      <c r="G18" s="16">
        <v>4729.023889899</v>
      </c>
    </row>
    <row r="19" spans="1:7">
      <c r="A19" s="12"/>
      <c r="B19" s="13" t="s">
        <v>11</v>
      </c>
      <c r="C19" s="17">
        <f>3193-1</f>
        <v>3192</v>
      </c>
      <c r="D19" s="12">
        <v>73</v>
      </c>
      <c r="E19" s="21">
        <v>17</v>
      </c>
      <c r="F19" s="19">
        <f t="shared" si="3"/>
        <v>3248</v>
      </c>
      <c r="G19" s="16">
        <v>6151.448645</v>
      </c>
    </row>
    <row r="20" spans="1:7">
      <c r="A20" s="12"/>
      <c r="B20" s="13"/>
      <c r="C20" s="17"/>
      <c r="D20" s="21"/>
      <c r="F20" s="12"/>
      <c r="G20" s="16"/>
    </row>
    <row r="21" spans="1:7">
      <c r="A21" s="12">
        <v>5</v>
      </c>
      <c r="B21" s="23" t="s">
        <v>16</v>
      </c>
      <c r="C21" s="17">
        <v>5008</v>
      </c>
      <c r="D21" s="12">
        <v>111</v>
      </c>
      <c r="E21" s="12">
        <v>28</v>
      </c>
      <c r="F21" s="19">
        <f t="shared" ref="F21:F25" si="5">C21+D21-E21</f>
        <v>5091</v>
      </c>
      <c r="G21" s="16">
        <v>481879.616093407</v>
      </c>
    </row>
    <row r="22" spans="1:7">
      <c r="A22" s="12"/>
      <c r="B22" s="15"/>
      <c r="C22" s="17"/>
      <c r="D22" s="18"/>
      <c r="E22" s="18"/>
      <c r="F22" s="12"/>
      <c r="G22" s="16"/>
    </row>
    <row r="23" spans="1:7">
      <c r="A23" s="12">
        <v>6</v>
      </c>
      <c r="B23" s="15" t="s">
        <v>17</v>
      </c>
      <c r="C23" s="17">
        <v>2147</v>
      </c>
      <c r="D23" s="24">
        <v>402</v>
      </c>
      <c r="E23" s="12">
        <v>505</v>
      </c>
      <c r="F23" s="19">
        <f t="shared" si="5"/>
        <v>2044</v>
      </c>
      <c r="G23" s="16">
        <v>488032.95</v>
      </c>
    </row>
    <row r="24" spans="1:7">
      <c r="A24" s="12"/>
      <c r="B24" s="15"/>
      <c r="C24" s="17"/>
      <c r="D24" s="18"/>
      <c r="E24" s="18"/>
      <c r="F24" s="12"/>
      <c r="G24" s="16"/>
    </row>
    <row r="25" spans="1:7">
      <c r="A25" s="12">
        <v>7</v>
      </c>
      <c r="B25" s="15" t="s">
        <v>18</v>
      </c>
      <c r="C25" s="17">
        <v>537</v>
      </c>
      <c r="D25" s="12">
        <v>97</v>
      </c>
      <c r="E25" s="12">
        <v>111</v>
      </c>
      <c r="F25" s="19">
        <f t="shared" si="5"/>
        <v>523</v>
      </c>
      <c r="G25" s="16">
        <v>729385</v>
      </c>
    </row>
    <row r="26" spans="1:7">
      <c r="A26" s="12"/>
      <c r="B26" s="15"/>
      <c r="C26" s="17"/>
      <c r="D26" s="18"/>
      <c r="E26" s="18"/>
      <c r="F26" s="12"/>
      <c r="G26" s="16"/>
    </row>
    <row r="27" spans="1:7">
      <c r="A27" s="25">
        <v>8</v>
      </c>
      <c r="B27" s="22" t="s">
        <v>19</v>
      </c>
      <c r="C27" s="17">
        <v>7019</v>
      </c>
      <c r="D27" s="12">
        <v>112</v>
      </c>
      <c r="E27" s="12">
        <v>42</v>
      </c>
      <c r="F27" s="19">
        <f t="shared" ref="F27:F31" si="6">C27+D27-E27</f>
        <v>7089</v>
      </c>
      <c r="G27" s="16">
        <v>118679.749483204</v>
      </c>
    </row>
    <row r="28" spans="1:7">
      <c r="A28" s="12"/>
      <c r="B28" s="15"/>
      <c r="C28" s="17"/>
      <c r="D28" s="18"/>
      <c r="E28" s="18"/>
      <c r="F28" s="12"/>
      <c r="G28" s="16"/>
    </row>
    <row r="29" s="1" customFormat="1" spans="1:9">
      <c r="A29" s="12">
        <v>9</v>
      </c>
      <c r="B29" s="15" t="s">
        <v>20</v>
      </c>
      <c r="C29" s="17">
        <v>16525</v>
      </c>
      <c r="D29" s="12">
        <v>134</v>
      </c>
      <c r="E29" s="12">
        <v>1</v>
      </c>
      <c r="F29" s="19">
        <f t="shared" si="6"/>
        <v>16658</v>
      </c>
      <c r="G29" s="16">
        <v>1066184.33955164</v>
      </c>
      <c r="I29" s="28"/>
    </row>
    <row r="30" spans="1:7">
      <c r="A30" s="12"/>
      <c r="B30" s="15"/>
      <c r="C30" s="17"/>
      <c r="D30" s="21"/>
      <c r="E30" s="21"/>
      <c r="F30" s="12"/>
      <c r="G30" s="16"/>
    </row>
    <row r="31" s="1" customFormat="1" spans="1:7">
      <c r="A31" s="12">
        <v>10</v>
      </c>
      <c r="B31" s="15" t="s">
        <v>21</v>
      </c>
      <c r="C31" s="17">
        <v>44645</v>
      </c>
      <c r="D31" s="12">
        <f>73+892</f>
        <v>965</v>
      </c>
      <c r="E31" s="12">
        <f>6+107</f>
        <v>113</v>
      </c>
      <c r="F31" s="19">
        <f t="shared" si="6"/>
        <v>45497</v>
      </c>
      <c r="G31" s="16">
        <v>980483.685306311</v>
      </c>
    </row>
    <row r="32" spans="1:7">
      <c r="A32" s="12"/>
      <c r="B32" s="15"/>
      <c r="C32" s="12"/>
      <c r="D32" s="18"/>
      <c r="E32" s="18"/>
      <c r="F32" s="12"/>
      <c r="G32" s="16"/>
    </row>
    <row r="33" spans="1:7">
      <c r="A33" s="12"/>
      <c r="B33" s="15" t="s">
        <v>22</v>
      </c>
      <c r="C33" s="26">
        <v>228275</v>
      </c>
      <c r="D33" s="26">
        <f t="shared" ref="D33:G33" si="7">D5+D11+D13+D17+D21+D29+D31+D23+D25+D27</f>
        <v>5070</v>
      </c>
      <c r="E33" s="26">
        <f t="shared" si="7"/>
        <v>1347</v>
      </c>
      <c r="F33" s="26">
        <f t="shared" si="7"/>
        <v>231998</v>
      </c>
      <c r="G33" s="27">
        <f t="shared" si="7"/>
        <v>52775068.2721323</v>
      </c>
    </row>
    <row r="35" spans="1:1">
      <c r="A35" t="s">
        <v>23</v>
      </c>
    </row>
    <row r="36" spans="1:1">
      <c r="A36" t="s">
        <v>24</v>
      </c>
    </row>
  </sheetData>
  <pageMargins left="0.75" right="0.75" top="1" bottom="1" header="0.5" footer="0.5"/>
  <pageSetup paperSize="1" scale="72" orientation="landscape"/>
  <headerFooter alignWithMargins="0">
    <oddFooter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K l a s s i f y > < S N O > 1 < / S N O > < K D a t e > 2 0 2 5 - 1 2 - 0 4   1 1 : 1 2 : 3 5 < / K D a t e > < C l a s s i f i c a t i o n > P U B L I C < / C l a s s i f i c a t i o n > < S u b c l a s s i f i c a t i o n > < / S u b c l a s s i f i c a t i o n > < H o s t N a m e > N S D L D E P N B 6 1 7 < / H o s t N a m e > < D o m a i n _ U s e r > N S D L / A n j a l i N < / D o m a i n _ U s e r > < I P A d d > 1 0 . 1 1 0 . 6 . 1 4 0 < / I P A d d > < F i l e P a t h > E : \ E   d r i v e   B a c k u p \ D e s k t o p   F i l e s \ N u m b e r _ o f _ I S I N s _ N o v e m b e r _ 2 0 2 5 . x l s x < / F i l e P a t h > < K I D > F 0 9 E 4 A F B C 6 5 B 6 3 9 0 0 4 4 3 5 5 5 5 4 7 4 2 1 0 < / K I D > < U n i q u e N a m e > < / U n i q u e N a m e > < S u g g e s t e d > < / S u g g e s t e d > < J u s t i f i c a t i o n > < / J u s t i f i c a t i o n > < K l a s s i f y G U I D > 8 a 7 e e f 8 a - 0 f 3 f - 4 f 8 e - a e a 0 - a a 1 7 c e 4 5 1 6 d 7 < / K l a s s i f y G U I D > < / K l a s s i f y > 
</file>

<file path=customXml/itemProps1.xml><?xml version="1.0" encoding="utf-8"?>
<ds:datastoreItem xmlns:ds="http://schemas.openxmlformats.org/officeDocument/2006/customXml" ds:itemID="{0F9A8A72-2AA4-4806-ABA6-5617E1E59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NSDL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keywords>PUBLIC</cp:keywords>
  <cp:lastModifiedBy>AnjaliN</cp:lastModifiedBy>
  <dcterms:created xsi:type="dcterms:W3CDTF">2008-02-02T09:23:00Z</dcterms:created>
  <cp:lastPrinted>2020-02-04T05:44:00Z</cp:lastPrinted>
  <dcterms:modified xsi:type="dcterms:W3CDTF">2026-01-05T06:43:32Z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F09E4AFBC65B639004435555474210</vt:lpwstr>
  </property>
  <property fmtid="{D5CDD505-2E9C-101B-9397-08002B2CF9AE}" pid="5" name="ICV">
    <vt:lpwstr>70E809548DE941648AEB0EFE68033AEF_12</vt:lpwstr>
  </property>
  <property fmtid="{D5CDD505-2E9C-101B-9397-08002B2CF9AE}" pid="6" name="KSOProductBuildVer">
    <vt:lpwstr>1033-12.2.0.23196</vt:lpwstr>
  </property>
</Properties>
</file>