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G\IG- Weekly Analysis\Quarter Reports\Website Reports 2024-25\FY 2024-2025\Quarter 2\"/>
    </mc:Choice>
  </mc:AlternateContent>
  <xr:revisionPtr revIDLastSave="0" documentId="13_ncr:1_{2A7826B4-2D1D-4BDC-8CE9-C5FA9243B1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 3B" sheetId="2" r:id="rId1"/>
  </sheets>
  <definedNames>
    <definedName name="_xlnm._FilterDatabase" localSheetId="0" hidden="1">'Report 3B'!$A$5:$J$47</definedName>
    <definedName name="_xlnm.Print_Area" localSheetId="0">'Report 3B'!$A$1:$I$5</definedName>
    <definedName name="_xlnm.Print_Titles" localSheetId="0">'Report 3B'!$1:$5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6" i="2"/>
  <c r="H7" i="2"/>
</calcChain>
</file>

<file path=xl/sharedStrings.xml><?xml version="1.0" encoding="utf-8"?>
<sst xmlns="http://schemas.openxmlformats.org/spreadsheetml/2006/main" count="265" uniqueCount="96">
  <si>
    <t>For others</t>
  </si>
  <si>
    <t>For complaints</t>
  </si>
  <si>
    <t>No. of Arbitration Awards issued against DP</t>
  </si>
  <si>
    <t>No. of Penal Orders issued</t>
  </si>
  <si>
    <t>Action against DP, its authorized person and employees together</t>
  </si>
  <si>
    <t>Registration No.</t>
  </si>
  <si>
    <t>Name of DP</t>
  </si>
  <si>
    <t>Sr. No.</t>
  </si>
  <si>
    <t xml:space="preserve">No. of Complaints received </t>
  </si>
  <si>
    <t>Monetary Penalties levied (Rs. lakh)</t>
  </si>
  <si>
    <t>360 ONE Distribution Services Limited</t>
  </si>
  <si>
    <t>Abhipra Capital Limited</t>
  </si>
  <si>
    <t xml:space="preserve">Aditya Birla Money Limited </t>
  </si>
  <si>
    <t>Bank of Baroda</t>
  </si>
  <si>
    <t>Beeline Broking Limited</t>
  </si>
  <si>
    <t>BOI Shareholding Limited</t>
  </si>
  <si>
    <t>Canara Bank Securities Limited</t>
  </si>
  <si>
    <t xml:space="preserve">Daulat Securities Limited    </t>
  </si>
  <si>
    <t>Dayco Securities Private Limited</t>
  </si>
  <si>
    <t>Dhani Stocks Limited</t>
  </si>
  <si>
    <t>East India Securities Limited</t>
  </si>
  <si>
    <t>Frontline Capital Services Private Limited</t>
  </si>
  <si>
    <t xml:space="preserve">Gateway Financial Services Limited </t>
  </si>
  <si>
    <t>HSB Securities and Equities Limited</t>
  </si>
  <si>
    <t>Jhaveri Securities Limited</t>
  </si>
  <si>
    <t>JM Financial Services Limited</t>
  </si>
  <si>
    <t>Julius Baer Wealth Advisors (India) Private Limited</t>
  </si>
  <si>
    <t>Leo Financial Services Limited</t>
  </si>
  <si>
    <t>Madhuvan Securities Private Limited</t>
  </si>
  <si>
    <t>Mangal Keshav Financial Services LLP</t>
  </si>
  <si>
    <t>MLB Securities Limited</t>
  </si>
  <si>
    <t>Nikunj Stock Brokers Limited</t>
  </si>
  <si>
    <t>Nirmal Bang Securities Private Limited</t>
  </si>
  <si>
    <t>Ortem Securities Limited</t>
  </si>
  <si>
    <t>Reliance Securities Limited</t>
  </si>
  <si>
    <t>Shah Investors Home Ltd</t>
  </si>
  <si>
    <t>Shree Bahubali Stock Broking Limited</t>
  </si>
  <si>
    <t>SMC Global Securities Limited</t>
  </si>
  <si>
    <t>Sodhani Securities Limited</t>
  </si>
  <si>
    <t>South Asian Stocks Limited</t>
  </si>
  <si>
    <t>SPFL Securities Limited</t>
  </si>
  <si>
    <t>Steel City Securities Limited</t>
  </si>
  <si>
    <t>Stock Holding Corporation of India Ltd</t>
  </si>
  <si>
    <t>The Karur Vyasa Bank Ltd</t>
  </si>
  <si>
    <t>The Surat  Peoples  Co-op Bank Ltd</t>
  </si>
  <si>
    <t>TJSB Sahakari Bank Ltd</t>
  </si>
  <si>
    <t>Trustline Securities Limited</t>
  </si>
  <si>
    <t xml:space="preserve">UCO Bank </t>
  </si>
  <si>
    <t>Vertex Securities Limited</t>
  </si>
  <si>
    <t>Zen Securities Limited</t>
  </si>
  <si>
    <t>IN-DP-573-2021</t>
  </si>
  <si>
    <t>IN-DP-13-2015</t>
  </si>
  <si>
    <t>IN-DP-17-2015</t>
  </si>
  <si>
    <t>IN-DP-NSDL-90-99</t>
  </si>
  <si>
    <t>IN-DP-162-2015</t>
  </si>
  <si>
    <t>IN-DP-NSDL-40-97</t>
  </si>
  <si>
    <t>IN-DP-300-2016</t>
  </si>
  <si>
    <t>IN-DP-638-2021</t>
  </si>
  <si>
    <t>IN-DP-569-2021</t>
  </si>
  <si>
    <t>IN-DP-423-2019</t>
  </si>
  <si>
    <t>IN-DP-674-2022</t>
  </si>
  <si>
    <t>IN-DP-651-2021</t>
  </si>
  <si>
    <t>IN-DP-635-2021</t>
  </si>
  <si>
    <t>IN-DP-382-2018</t>
  </si>
  <si>
    <t>IN-DP-195-2016</t>
  </si>
  <si>
    <t>IN-DP-541-2020</t>
  </si>
  <si>
    <t>IN-DP-117-2015</t>
  </si>
  <si>
    <t>IN-DP-616-2021</t>
  </si>
  <si>
    <t>IN-DP-187-2016</t>
  </si>
  <si>
    <t>IN-DP-358-2018</t>
  </si>
  <si>
    <t>IN-DP-89-2015</t>
  </si>
  <si>
    <t>IN-DP-658-2021</t>
  </si>
  <si>
    <t>IN-DP-257-2016</t>
  </si>
  <si>
    <t>IN-DP-619-2021</t>
  </si>
  <si>
    <t>IN-DP-463-2020</t>
  </si>
  <si>
    <t>IN-DP-NSDL-80-99</t>
  </si>
  <si>
    <t>IN-DP-130-2015</t>
  </si>
  <si>
    <t>IN-DP-465-2020</t>
  </si>
  <si>
    <t>IN-DP-633-2021</t>
  </si>
  <si>
    <t>IN-DP-474-2020</t>
  </si>
  <si>
    <t>IN-DP-543-2021</t>
  </si>
  <si>
    <t>IN-DP-231-2016</t>
  </si>
  <si>
    <t>IN-DP-484-2020</t>
  </si>
  <si>
    <t>IN-DP-675-2022</t>
  </si>
  <si>
    <t>IN-DP-652-2021</t>
  </si>
  <si>
    <t>IN-DP-266-2016</t>
  </si>
  <si>
    <t>IN-DP-496-2020</t>
  </si>
  <si>
    <t>IN-DP-677-2022</t>
  </si>
  <si>
    <t>IN-DP-99-2015</t>
  </si>
  <si>
    <t>IN-DP-512-2020</t>
  </si>
  <si>
    <t>ICICI Bank Limited</t>
  </si>
  <si>
    <t>IN-DP-751-2023</t>
  </si>
  <si>
    <t>Kotak Securities Limited</t>
  </si>
  <si>
    <t>IN-DP-629-2021</t>
  </si>
  <si>
    <t>-</t>
  </si>
  <si>
    <t>Report 3B : Penal Actions against Depository Participants (DPs) during 2024-25 (1/4/2024 to 30/09/2024): Updated as on October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</si>
</sst>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General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00FF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3"/>
      <name val="Cambria"/>
      <family val="1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165" fontId="12" fillId="0" borderId="0"/>
    <xf numFmtId="0" fontId="1" fillId="0" borderId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9" fillId="30" borderId="1" applyNumberFormat="0" applyAlignment="0" applyProtection="0"/>
    <xf numFmtId="0" fontId="20" fillId="0" borderId="6" applyNumberFormat="0" applyFill="0" applyAlignment="0" applyProtection="0"/>
    <xf numFmtId="0" fontId="21" fillId="31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16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7" fillId="32" borderId="7" applyNumberFormat="0" applyFont="0" applyAlignment="0" applyProtection="0"/>
    <xf numFmtId="0" fontId="23" fillId="2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0" xfId="0" quotePrefix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7" fillId="0" borderId="10" xfId="0" quotePrefix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8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33" borderId="0" xfId="0" applyFont="1" applyFill="1" applyAlignment="1">
      <alignment horizontal="center" vertical="top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Hyperlink" xfId="28" xr:uid="{00000000-0005-0000-0000-00001B000000}"/>
    <cellStyle name="Excel Built-in Normal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 xr:uid="{00000000-0005-0000-0000-000023000000}"/>
    <cellStyle name="Hyperlink 3" xfId="37" xr:uid="{00000000-0005-0000-0000-000024000000}"/>
    <cellStyle name="Hyperlink 8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10" xfId="42" xr:uid="{00000000-0005-0000-0000-00002A000000}"/>
    <cellStyle name="Normal 117" xfId="43" xr:uid="{00000000-0005-0000-0000-00002B000000}"/>
    <cellStyle name="Normal 119" xfId="44" xr:uid="{00000000-0005-0000-0000-00002C000000}"/>
    <cellStyle name="Normal 123" xfId="45" xr:uid="{00000000-0005-0000-0000-00002D000000}"/>
    <cellStyle name="Normal 153" xfId="46" xr:uid="{00000000-0005-0000-0000-00002E000000}"/>
    <cellStyle name="Normal 157" xfId="47" xr:uid="{00000000-0005-0000-0000-00002F000000}"/>
    <cellStyle name="Normal 18" xfId="48" xr:uid="{00000000-0005-0000-0000-000030000000}"/>
    <cellStyle name="Normal 2" xfId="49" xr:uid="{00000000-0005-0000-0000-000031000000}"/>
    <cellStyle name="Normal 2 10" xfId="50" xr:uid="{00000000-0005-0000-0000-000032000000}"/>
    <cellStyle name="Normal 2 2" xfId="51" xr:uid="{00000000-0005-0000-0000-000033000000}"/>
    <cellStyle name="Normal 2 2 2" xfId="52" xr:uid="{00000000-0005-0000-0000-000034000000}"/>
    <cellStyle name="Normal 2 3" xfId="53" xr:uid="{00000000-0005-0000-0000-000035000000}"/>
    <cellStyle name="Normal 2 4" xfId="54" xr:uid="{00000000-0005-0000-0000-000036000000}"/>
    <cellStyle name="Normal 22" xfId="55" xr:uid="{00000000-0005-0000-0000-000037000000}"/>
    <cellStyle name="Normal 3" xfId="56" xr:uid="{00000000-0005-0000-0000-000038000000}"/>
    <cellStyle name="Normal 32" xfId="57" xr:uid="{00000000-0005-0000-0000-000039000000}"/>
    <cellStyle name="Normal 42" xfId="58" xr:uid="{00000000-0005-0000-0000-00003A000000}"/>
    <cellStyle name="Normal 72" xfId="59" xr:uid="{00000000-0005-0000-0000-00003B000000}"/>
    <cellStyle name="Normal 86" xfId="60" xr:uid="{00000000-0005-0000-0000-00003C000000}"/>
    <cellStyle name="Normal 90" xfId="61" xr:uid="{00000000-0005-0000-0000-00003D000000}"/>
    <cellStyle name="Note" xfId="62" builtinId="10" customBuiltin="1"/>
    <cellStyle name="Output" xfId="63" builtinId="21" customBuiltin="1"/>
    <cellStyle name="Title" xfId="64" builtinId="15" customBuiltin="1"/>
    <cellStyle name="Total" xfId="65" builtinId="25" customBuiltin="1"/>
    <cellStyle name="Warning Text" xfId="6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50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74</xdr:row>
      <xdr:rowOff>17318</xdr:rowOff>
    </xdr:to>
    <xdr:pic>
      <xdr:nvPicPr>
        <xdr:cNvPr id="548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55418</xdr:rowOff>
    </xdr:to>
    <xdr:pic>
      <xdr:nvPicPr>
        <xdr:cNvPr id="548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55418</xdr:rowOff>
    </xdr:to>
    <xdr:pic>
      <xdr:nvPicPr>
        <xdr:cNvPr id="548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45893</xdr:rowOff>
    </xdr:to>
    <xdr:pic>
      <xdr:nvPicPr>
        <xdr:cNvPr id="548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45893</xdr:rowOff>
    </xdr:to>
    <xdr:pic>
      <xdr:nvPicPr>
        <xdr:cNvPr id="548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6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77</xdr:row>
      <xdr:rowOff>83993</xdr:rowOff>
    </xdr:to>
    <xdr:pic>
      <xdr:nvPicPr>
        <xdr:cNvPr id="548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83993</xdr:rowOff>
    </xdr:to>
    <xdr:pic>
      <xdr:nvPicPr>
        <xdr:cNvPr id="548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83993</xdr:rowOff>
    </xdr:to>
    <xdr:pic>
      <xdr:nvPicPr>
        <xdr:cNvPr id="548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64943</xdr:rowOff>
    </xdr:to>
    <xdr:pic>
      <xdr:nvPicPr>
        <xdr:cNvPr id="548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64943</xdr:rowOff>
    </xdr:to>
    <xdr:pic>
      <xdr:nvPicPr>
        <xdr:cNvPr id="548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55419</xdr:rowOff>
    </xdr:to>
    <xdr:pic>
      <xdr:nvPicPr>
        <xdr:cNvPr id="548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55419</xdr:rowOff>
    </xdr:to>
    <xdr:pic>
      <xdr:nvPicPr>
        <xdr:cNvPr id="548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64943</xdr:rowOff>
    </xdr:to>
    <xdr:pic>
      <xdr:nvPicPr>
        <xdr:cNvPr id="548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64943</xdr:rowOff>
    </xdr:to>
    <xdr:pic>
      <xdr:nvPicPr>
        <xdr:cNvPr id="548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64944</xdr:rowOff>
    </xdr:to>
    <xdr:pic>
      <xdr:nvPicPr>
        <xdr:cNvPr id="548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64944</xdr:rowOff>
    </xdr:to>
    <xdr:pic>
      <xdr:nvPicPr>
        <xdr:cNvPr id="548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55419</xdr:rowOff>
    </xdr:to>
    <xdr:pic>
      <xdr:nvPicPr>
        <xdr:cNvPr id="548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55419</xdr:rowOff>
    </xdr:to>
    <xdr:pic>
      <xdr:nvPicPr>
        <xdr:cNvPr id="548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55419</xdr:rowOff>
    </xdr:to>
    <xdr:pic>
      <xdr:nvPicPr>
        <xdr:cNvPr id="548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55419</xdr:rowOff>
    </xdr:to>
    <xdr:pic>
      <xdr:nvPicPr>
        <xdr:cNvPr id="548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139989</xdr:rowOff>
    </xdr:to>
    <xdr:pic>
      <xdr:nvPicPr>
        <xdr:cNvPr id="548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139989</xdr:rowOff>
    </xdr:to>
    <xdr:pic>
      <xdr:nvPicPr>
        <xdr:cNvPr id="548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139989</xdr:rowOff>
    </xdr:to>
    <xdr:pic>
      <xdr:nvPicPr>
        <xdr:cNvPr id="548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139989</xdr:rowOff>
    </xdr:to>
    <xdr:pic>
      <xdr:nvPicPr>
        <xdr:cNvPr id="548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139989</xdr:rowOff>
    </xdr:to>
    <xdr:pic>
      <xdr:nvPicPr>
        <xdr:cNvPr id="548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139989</xdr:rowOff>
    </xdr:to>
    <xdr:pic>
      <xdr:nvPicPr>
        <xdr:cNvPr id="548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8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8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57</xdr:row>
      <xdr:rowOff>105640</xdr:rowOff>
    </xdr:to>
    <xdr:pic>
      <xdr:nvPicPr>
        <xdr:cNvPr id="549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60</xdr:row>
      <xdr:rowOff>143740</xdr:rowOff>
    </xdr:to>
    <xdr:pic>
      <xdr:nvPicPr>
        <xdr:cNvPr id="549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60</xdr:row>
      <xdr:rowOff>143740</xdr:rowOff>
    </xdr:to>
    <xdr:pic>
      <xdr:nvPicPr>
        <xdr:cNvPr id="549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60</xdr:row>
      <xdr:rowOff>134215</xdr:rowOff>
    </xdr:to>
    <xdr:pic>
      <xdr:nvPicPr>
        <xdr:cNvPr id="549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69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60</xdr:row>
      <xdr:rowOff>134215</xdr:rowOff>
    </xdr:to>
    <xdr:pic>
      <xdr:nvPicPr>
        <xdr:cNvPr id="549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69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4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61</xdr:row>
      <xdr:rowOff>1154</xdr:rowOff>
    </xdr:to>
    <xdr:pic>
      <xdr:nvPicPr>
        <xdr:cNvPr id="549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122959</xdr:rowOff>
    </xdr:to>
    <xdr:pic>
      <xdr:nvPicPr>
        <xdr:cNvPr id="549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122959</xdr:rowOff>
    </xdr:to>
    <xdr:pic>
      <xdr:nvPicPr>
        <xdr:cNvPr id="549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103909</xdr:rowOff>
    </xdr:to>
    <xdr:pic>
      <xdr:nvPicPr>
        <xdr:cNvPr id="549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103909</xdr:rowOff>
    </xdr:to>
    <xdr:pic>
      <xdr:nvPicPr>
        <xdr:cNvPr id="549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121227</xdr:rowOff>
    </xdr:to>
    <xdr:pic>
      <xdr:nvPicPr>
        <xdr:cNvPr id="549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121227</xdr:rowOff>
    </xdr:to>
    <xdr:pic>
      <xdr:nvPicPr>
        <xdr:cNvPr id="549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103909</xdr:rowOff>
    </xdr:to>
    <xdr:pic>
      <xdr:nvPicPr>
        <xdr:cNvPr id="549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103909</xdr:rowOff>
    </xdr:to>
    <xdr:pic>
      <xdr:nvPicPr>
        <xdr:cNvPr id="549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140277</xdr:rowOff>
    </xdr:to>
    <xdr:pic>
      <xdr:nvPicPr>
        <xdr:cNvPr id="549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140277</xdr:rowOff>
    </xdr:to>
    <xdr:pic>
      <xdr:nvPicPr>
        <xdr:cNvPr id="549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121227</xdr:rowOff>
    </xdr:to>
    <xdr:pic>
      <xdr:nvPicPr>
        <xdr:cNvPr id="549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121227</xdr:rowOff>
    </xdr:to>
    <xdr:pic>
      <xdr:nvPicPr>
        <xdr:cNvPr id="549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121227</xdr:rowOff>
    </xdr:to>
    <xdr:pic>
      <xdr:nvPicPr>
        <xdr:cNvPr id="549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121227</xdr:rowOff>
    </xdr:to>
    <xdr:pic>
      <xdr:nvPicPr>
        <xdr:cNvPr id="549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49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49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49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49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49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49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6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134216</xdr:rowOff>
    </xdr:to>
    <xdr:pic>
      <xdr:nvPicPr>
        <xdr:cNvPr id="549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10679</xdr:rowOff>
    </xdr:to>
    <xdr:pic>
      <xdr:nvPicPr>
        <xdr:cNvPr id="549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10679</xdr:rowOff>
    </xdr:to>
    <xdr:pic>
      <xdr:nvPicPr>
        <xdr:cNvPr id="549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1154</xdr:rowOff>
    </xdr:to>
    <xdr:pic>
      <xdr:nvPicPr>
        <xdr:cNvPr id="549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1154</xdr:rowOff>
    </xdr:to>
    <xdr:pic>
      <xdr:nvPicPr>
        <xdr:cNvPr id="549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2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73</xdr:row>
      <xdr:rowOff>36368</xdr:rowOff>
    </xdr:to>
    <xdr:pic>
      <xdr:nvPicPr>
        <xdr:cNvPr id="549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10680</xdr:rowOff>
    </xdr:to>
    <xdr:pic>
      <xdr:nvPicPr>
        <xdr:cNvPr id="549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3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10680</xdr:rowOff>
    </xdr:to>
    <xdr:pic>
      <xdr:nvPicPr>
        <xdr:cNvPr id="549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3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1155</xdr:rowOff>
    </xdr:to>
    <xdr:pic>
      <xdr:nvPicPr>
        <xdr:cNvPr id="549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1155</xdr:rowOff>
    </xdr:to>
    <xdr:pic>
      <xdr:nvPicPr>
        <xdr:cNvPr id="549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1155</xdr:rowOff>
    </xdr:to>
    <xdr:pic>
      <xdr:nvPicPr>
        <xdr:cNvPr id="549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1155</xdr:rowOff>
    </xdr:to>
    <xdr:pic>
      <xdr:nvPicPr>
        <xdr:cNvPr id="549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146627</xdr:rowOff>
    </xdr:to>
    <xdr:pic>
      <xdr:nvPicPr>
        <xdr:cNvPr id="549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82261</xdr:rowOff>
    </xdr:to>
    <xdr:pic>
      <xdr:nvPicPr>
        <xdr:cNvPr id="549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82261</xdr:rowOff>
    </xdr:to>
    <xdr:pic>
      <xdr:nvPicPr>
        <xdr:cNvPr id="549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82261</xdr:rowOff>
    </xdr:to>
    <xdr:pic>
      <xdr:nvPicPr>
        <xdr:cNvPr id="549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82261</xdr:rowOff>
    </xdr:to>
    <xdr:pic>
      <xdr:nvPicPr>
        <xdr:cNvPr id="549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82261</xdr:rowOff>
    </xdr:to>
    <xdr:pic>
      <xdr:nvPicPr>
        <xdr:cNvPr id="549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82261</xdr:rowOff>
    </xdr:to>
    <xdr:pic>
      <xdr:nvPicPr>
        <xdr:cNvPr id="549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4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157595</xdr:rowOff>
    </xdr:to>
    <xdr:pic>
      <xdr:nvPicPr>
        <xdr:cNvPr id="549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67541</xdr:rowOff>
    </xdr:to>
    <xdr:pic>
      <xdr:nvPicPr>
        <xdr:cNvPr id="549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67541</xdr:rowOff>
    </xdr:to>
    <xdr:pic>
      <xdr:nvPicPr>
        <xdr:cNvPr id="549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67541</xdr:rowOff>
    </xdr:to>
    <xdr:pic>
      <xdr:nvPicPr>
        <xdr:cNvPr id="549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67541</xdr:rowOff>
    </xdr:to>
    <xdr:pic>
      <xdr:nvPicPr>
        <xdr:cNvPr id="550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10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86591</xdr:rowOff>
    </xdr:to>
    <xdr:pic>
      <xdr:nvPicPr>
        <xdr:cNvPr id="550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21</xdr:row>
      <xdr:rowOff>114300</xdr:rowOff>
    </xdr:to>
    <xdr:pic>
      <xdr:nvPicPr>
        <xdr:cNvPr id="550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21</xdr:row>
      <xdr:rowOff>114300</xdr:rowOff>
    </xdr:to>
    <xdr:pic>
      <xdr:nvPicPr>
        <xdr:cNvPr id="550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21</xdr:row>
      <xdr:rowOff>114300</xdr:rowOff>
    </xdr:to>
    <xdr:pic>
      <xdr:nvPicPr>
        <xdr:cNvPr id="550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21</xdr:row>
      <xdr:rowOff>114300</xdr:rowOff>
    </xdr:to>
    <xdr:pic>
      <xdr:nvPicPr>
        <xdr:cNvPr id="550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152400</xdr:rowOff>
    </xdr:to>
    <xdr:pic>
      <xdr:nvPicPr>
        <xdr:cNvPr id="550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152400</xdr:rowOff>
    </xdr:to>
    <xdr:pic>
      <xdr:nvPicPr>
        <xdr:cNvPr id="550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21</xdr:row>
      <xdr:rowOff>114300</xdr:rowOff>
    </xdr:to>
    <xdr:pic>
      <xdr:nvPicPr>
        <xdr:cNvPr id="550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21</xdr:row>
      <xdr:rowOff>114300</xdr:rowOff>
    </xdr:to>
    <xdr:pic>
      <xdr:nvPicPr>
        <xdr:cNvPr id="550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161637</xdr:rowOff>
    </xdr:to>
    <xdr:pic>
      <xdr:nvPicPr>
        <xdr:cNvPr id="550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161637</xdr:rowOff>
    </xdr:to>
    <xdr:pic>
      <xdr:nvPicPr>
        <xdr:cNvPr id="550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152400</xdr:rowOff>
    </xdr:to>
    <xdr:pic>
      <xdr:nvPicPr>
        <xdr:cNvPr id="550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152400</xdr:rowOff>
    </xdr:to>
    <xdr:pic>
      <xdr:nvPicPr>
        <xdr:cNvPr id="550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152400</xdr:rowOff>
    </xdr:to>
    <xdr:pic>
      <xdr:nvPicPr>
        <xdr:cNvPr id="550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21</xdr:row>
      <xdr:rowOff>152400</xdr:rowOff>
    </xdr:to>
    <xdr:pic>
      <xdr:nvPicPr>
        <xdr:cNvPr id="550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36</xdr:row>
      <xdr:rowOff>14720</xdr:rowOff>
    </xdr:to>
    <xdr:pic>
      <xdr:nvPicPr>
        <xdr:cNvPr id="550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36</xdr:row>
      <xdr:rowOff>14720</xdr:rowOff>
    </xdr:to>
    <xdr:pic>
      <xdr:nvPicPr>
        <xdr:cNvPr id="550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36</xdr:row>
      <xdr:rowOff>14720</xdr:rowOff>
    </xdr:to>
    <xdr:pic>
      <xdr:nvPicPr>
        <xdr:cNvPr id="550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36</xdr:row>
      <xdr:rowOff>14720</xdr:rowOff>
    </xdr:to>
    <xdr:pic>
      <xdr:nvPicPr>
        <xdr:cNvPr id="550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36</xdr:row>
      <xdr:rowOff>14720</xdr:rowOff>
    </xdr:to>
    <xdr:pic>
      <xdr:nvPicPr>
        <xdr:cNvPr id="550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36</xdr:row>
      <xdr:rowOff>14720</xdr:rowOff>
    </xdr:to>
    <xdr:pic>
      <xdr:nvPicPr>
        <xdr:cNvPr id="550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42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4041</xdr:rowOff>
    </xdr:to>
    <xdr:pic>
      <xdr:nvPicPr>
        <xdr:cNvPr id="550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45893</xdr:rowOff>
    </xdr:to>
    <xdr:pic>
      <xdr:nvPicPr>
        <xdr:cNvPr id="550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45893</xdr:rowOff>
    </xdr:to>
    <xdr:pic>
      <xdr:nvPicPr>
        <xdr:cNvPr id="550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36368</xdr:rowOff>
    </xdr:to>
    <xdr:pic>
      <xdr:nvPicPr>
        <xdr:cNvPr id="550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79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36368</xdr:rowOff>
    </xdr:to>
    <xdr:pic>
      <xdr:nvPicPr>
        <xdr:cNvPr id="550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79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8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64943</xdr:rowOff>
    </xdr:to>
    <xdr:pic>
      <xdr:nvPicPr>
        <xdr:cNvPr id="550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50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50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50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50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101311</xdr:rowOff>
    </xdr:to>
    <xdr:pic>
      <xdr:nvPicPr>
        <xdr:cNvPr id="550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101311</xdr:rowOff>
    </xdr:to>
    <xdr:pic>
      <xdr:nvPicPr>
        <xdr:cNvPr id="550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50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123825</xdr:rowOff>
    </xdr:to>
    <xdr:pic>
      <xdr:nvPicPr>
        <xdr:cNvPr id="550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122093</xdr:rowOff>
    </xdr:to>
    <xdr:pic>
      <xdr:nvPicPr>
        <xdr:cNvPr id="550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122093</xdr:rowOff>
    </xdr:to>
    <xdr:pic>
      <xdr:nvPicPr>
        <xdr:cNvPr id="550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101311</xdr:rowOff>
    </xdr:to>
    <xdr:pic>
      <xdr:nvPicPr>
        <xdr:cNvPr id="550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101311</xdr:rowOff>
    </xdr:to>
    <xdr:pic>
      <xdr:nvPicPr>
        <xdr:cNvPr id="550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101311</xdr:rowOff>
    </xdr:to>
    <xdr:pic>
      <xdr:nvPicPr>
        <xdr:cNvPr id="550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101311</xdr:rowOff>
    </xdr:to>
    <xdr:pic>
      <xdr:nvPicPr>
        <xdr:cNvPr id="550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48491</xdr:rowOff>
    </xdr:to>
    <xdr:pic>
      <xdr:nvPicPr>
        <xdr:cNvPr id="550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48491</xdr:rowOff>
    </xdr:to>
    <xdr:pic>
      <xdr:nvPicPr>
        <xdr:cNvPr id="550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48491</xdr:rowOff>
    </xdr:to>
    <xdr:pic>
      <xdr:nvPicPr>
        <xdr:cNvPr id="550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48491</xdr:rowOff>
    </xdr:to>
    <xdr:pic>
      <xdr:nvPicPr>
        <xdr:cNvPr id="550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48491</xdr:rowOff>
    </xdr:to>
    <xdr:pic>
      <xdr:nvPicPr>
        <xdr:cNvPr id="550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48491</xdr:rowOff>
    </xdr:to>
    <xdr:pic>
      <xdr:nvPicPr>
        <xdr:cNvPr id="550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90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123825</xdr:rowOff>
    </xdr:to>
    <xdr:pic>
      <xdr:nvPicPr>
        <xdr:cNvPr id="550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152400</xdr:rowOff>
    </xdr:to>
    <xdr:pic>
      <xdr:nvPicPr>
        <xdr:cNvPr id="550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152400</xdr:rowOff>
    </xdr:to>
    <xdr:pic>
      <xdr:nvPicPr>
        <xdr:cNvPr id="550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152400</xdr:rowOff>
    </xdr:to>
    <xdr:pic>
      <xdr:nvPicPr>
        <xdr:cNvPr id="550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152400</xdr:rowOff>
    </xdr:to>
    <xdr:pic>
      <xdr:nvPicPr>
        <xdr:cNvPr id="550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0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0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0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6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3464</xdr:rowOff>
    </xdr:to>
    <xdr:pic>
      <xdr:nvPicPr>
        <xdr:cNvPr id="551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119207</xdr:colOff>
      <xdr:row>0</xdr:row>
      <xdr:rowOff>0</xdr:rowOff>
    </xdr:from>
    <xdr:to>
      <xdr:col>0</xdr:col>
      <xdr:colOff>119207</xdr:colOff>
      <xdr:row>50</xdr:row>
      <xdr:rowOff>3464</xdr:rowOff>
    </xdr:to>
    <xdr:pic>
      <xdr:nvPicPr>
        <xdr:cNvPr id="551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07" y="0"/>
          <a:ext cx="0" cy="979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69273</xdr:rowOff>
    </xdr:to>
    <xdr:pic>
      <xdr:nvPicPr>
        <xdr:cNvPr id="551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69273</xdr:rowOff>
    </xdr:to>
    <xdr:pic>
      <xdr:nvPicPr>
        <xdr:cNvPr id="551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50223</xdr:rowOff>
    </xdr:to>
    <xdr:pic>
      <xdr:nvPicPr>
        <xdr:cNvPr id="551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50223</xdr:rowOff>
    </xdr:to>
    <xdr:pic>
      <xdr:nvPicPr>
        <xdr:cNvPr id="551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50223</xdr:rowOff>
    </xdr:to>
    <xdr:pic>
      <xdr:nvPicPr>
        <xdr:cNvPr id="551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50223</xdr:rowOff>
    </xdr:to>
    <xdr:pic>
      <xdr:nvPicPr>
        <xdr:cNvPr id="551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153266</xdr:rowOff>
    </xdr:to>
    <xdr:pic>
      <xdr:nvPicPr>
        <xdr:cNvPr id="551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117764</xdr:rowOff>
    </xdr:to>
    <xdr:pic>
      <xdr:nvPicPr>
        <xdr:cNvPr id="551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117764</xdr:rowOff>
    </xdr:to>
    <xdr:pic>
      <xdr:nvPicPr>
        <xdr:cNvPr id="551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117764</xdr:rowOff>
    </xdr:to>
    <xdr:pic>
      <xdr:nvPicPr>
        <xdr:cNvPr id="551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117764</xdr:rowOff>
    </xdr:to>
    <xdr:pic>
      <xdr:nvPicPr>
        <xdr:cNvPr id="551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117764</xdr:rowOff>
    </xdr:to>
    <xdr:pic>
      <xdr:nvPicPr>
        <xdr:cNvPr id="551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1572202</xdr:colOff>
      <xdr:row>1</xdr:row>
      <xdr:rowOff>136236</xdr:rowOff>
    </xdr:from>
    <xdr:to>
      <xdr:col>1</xdr:col>
      <xdr:colOff>1572202</xdr:colOff>
      <xdr:row>31</xdr:row>
      <xdr:rowOff>92362</xdr:rowOff>
    </xdr:to>
    <xdr:pic>
      <xdr:nvPicPr>
        <xdr:cNvPr id="551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02" y="367145"/>
          <a:ext cx="0" cy="60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8" name="Picture 234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110" zoomScaleNormal="110" workbookViewId="0">
      <pane ySplit="1" topLeftCell="A2" activePane="bottomLeft" state="frozen"/>
      <selection pane="bottomLeft" activeCell="F6" sqref="F6"/>
    </sheetView>
  </sheetViews>
  <sheetFormatPr defaultColWidth="9.1796875" defaultRowHeight="12.5" x14ac:dyDescent="0.35"/>
  <cols>
    <col min="1" max="1" width="4.54296875" style="11" customWidth="1"/>
    <col min="2" max="2" width="45.7265625" style="9" customWidth="1"/>
    <col min="3" max="3" width="19.81640625" style="9" customWidth="1"/>
    <col min="4" max="4" width="14" style="11" customWidth="1"/>
    <col min="5" max="6" width="14.1796875" style="11" customWidth="1"/>
    <col min="7" max="7" width="14" style="11" customWidth="1"/>
    <col min="8" max="8" width="19.54296875" style="11" customWidth="1"/>
    <col min="9" max="9" width="28" style="9" customWidth="1"/>
    <col min="10" max="10" width="9.81640625" style="9" hidden="1" customWidth="1"/>
    <col min="11" max="16384" width="9.1796875" style="9"/>
  </cols>
  <sheetData>
    <row r="1" spans="1:10" ht="18" customHeight="1" x14ac:dyDescent="0.35">
      <c r="A1" s="8"/>
      <c r="B1" s="6" t="s">
        <v>95</v>
      </c>
      <c r="C1" s="6"/>
      <c r="D1" s="6"/>
      <c r="E1" s="6"/>
      <c r="F1" s="6"/>
      <c r="G1" s="6"/>
      <c r="H1" s="6"/>
      <c r="I1" s="6"/>
    </row>
    <row r="2" spans="1:10" ht="13" x14ac:dyDescent="0.35">
      <c r="A2" s="5"/>
      <c r="B2" s="5"/>
      <c r="C2" s="5"/>
      <c r="D2" s="5"/>
      <c r="E2" s="5"/>
      <c r="F2" s="5"/>
      <c r="G2" s="5"/>
      <c r="H2" s="5"/>
      <c r="I2" s="5"/>
    </row>
    <row r="3" spans="1:10" ht="20.25" customHeight="1" x14ac:dyDescent="0.35">
      <c r="A3" s="6" t="s">
        <v>7</v>
      </c>
      <c r="B3" s="7" t="s">
        <v>6</v>
      </c>
      <c r="C3" s="7" t="s">
        <v>5</v>
      </c>
      <c r="D3" s="6" t="s">
        <v>8</v>
      </c>
      <c r="E3" s="6" t="s">
        <v>4</v>
      </c>
      <c r="F3" s="6"/>
      <c r="G3" s="6"/>
      <c r="H3" s="6"/>
      <c r="I3" s="6"/>
    </row>
    <row r="4" spans="1:10" ht="16.5" customHeight="1" x14ac:dyDescent="0.35">
      <c r="A4" s="6"/>
      <c r="B4" s="7"/>
      <c r="C4" s="7"/>
      <c r="D4" s="6"/>
      <c r="E4" s="6" t="s">
        <v>3</v>
      </c>
      <c r="F4" s="6"/>
      <c r="G4" s="6" t="s">
        <v>9</v>
      </c>
      <c r="H4" s="6"/>
      <c r="I4" s="6" t="s">
        <v>2</v>
      </c>
    </row>
    <row r="5" spans="1:10" ht="31.5" customHeight="1" x14ac:dyDescent="0.35">
      <c r="A5" s="6"/>
      <c r="B5" s="7"/>
      <c r="C5" s="7"/>
      <c r="D5" s="6"/>
      <c r="E5" s="5" t="s">
        <v>1</v>
      </c>
      <c r="F5" s="5" t="s">
        <v>0</v>
      </c>
      <c r="G5" s="5" t="s">
        <v>1</v>
      </c>
      <c r="H5" s="5" t="s">
        <v>0</v>
      </c>
      <c r="I5" s="6"/>
    </row>
    <row r="6" spans="1:10" ht="19.5" customHeight="1" x14ac:dyDescent="0.35">
      <c r="A6" s="2">
        <v>1</v>
      </c>
      <c r="B6" s="3" t="s">
        <v>10</v>
      </c>
      <c r="C6" s="3" t="s">
        <v>50</v>
      </c>
      <c r="D6" s="10">
        <v>0</v>
      </c>
      <c r="E6" s="1" t="s">
        <v>94</v>
      </c>
      <c r="F6" s="1" t="s">
        <v>94</v>
      </c>
      <c r="G6" s="1" t="s">
        <v>94</v>
      </c>
      <c r="H6" s="4">
        <f>1000/100000</f>
        <v>0.01</v>
      </c>
      <c r="I6" s="4" t="s">
        <v>94</v>
      </c>
      <c r="J6" s="11"/>
    </row>
    <row r="7" spans="1:10" ht="14.5" x14ac:dyDescent="0.35">
      <c r="A7" s="2">
        <v>2</v>
      </c>
      <c r="B7" s="3" t="s">
        <v>11</v>
      </c>
      <c r="C7" s="3" t="s">
        <v>51</v>
      </c>
      <c r="D7" s="10">
        <v>13</v>
      </c>
      <c r="E7" s="1" t="s">
        <v>94</v>
      </c>
      <c r="F7" s="1" t="s">
        <v>94</v>
      </c>
      <c r="G7" s="1" t="s">
        <v>94</v>
      </c>
      <c r="H7" s="4">
        <f>7000/100000</f>
        <v>7.0000000000000007E-2</v>
      </c>
      <c r="I7" s="4" t="s">
        <v>94</v>
      </c>
      <c r="J7" s="11"/>
    </row>
    <row r="8" spans="1:10" ht="14.5" x14ac:dyDescent="0.35">
      <c r="A8" s="2">
        <v>3</v>
      </c>
      <c r="B8" s="3" t="s">
        <v>12</v>
      </c>
      <c r="C8" s="3" t="s">
        <v>52</v>
      </c>
      <c r="D8" s="10">
        <v>4</v>
      </c>
      <c r="E8" s="1" t="s">
        <v>94</v>
      </c>
      <c r="F8" s="1" t="s">
        <v>94</v>
      </c>
      <c r="G8" s="1" t="s">
        <v>94</v>
      </c>
      <c r="H8" s="4">
        <f>10400/100000</f>
        <v>0.104</v>
      </c>
      <c r="I8" s="4" t="s">
        <v>94</v>
      </c>
      <c r="J8" s="11"/>
    </row>
    <row r="9" spans="1:10" ht="25" customHeight="1" x14ac:dyDescent="0.35">
      <c r="A9" s="2">
        <v>4</v>
      </c>
      <c r="B9" s="3" t="s">
        <v>13</v>
      </c>
      <c r="C9" s="3" t="s">
        <v>53</v>
      </c>
      <c r="D9" s="10">
        <v>24</v>
      </c>
      <c r="E9" s="1" t="s">
        <v>94</v>
      </c>
      <c r="F9" s="1" t="s">
        <v>94</v>
      </c>
      <c r="G9" s="1" t="s">
        <v>94</v>
      </c>
      <c r="H9" s="4">
        <f>17100/100000</f>
        <v>0.17100000000000001</v>
      </c>
      <c r="I9" s="4" t="s">
        <v>94</v>
      </c>
      <c r="J9" s="11"/>
    </row>
    <row r="10" spans="1:10" ht="15" customHeight="1" x14ac:dyDescent="0.35">
      <c r="A10" s="2">
        <v>5</v>
      </c>
      <c r="B10" s="3" t="s">
        <v>14</v>
      </c>
      <c r="C10" s="3" t="s">
        <v>54</v>
      </c>
      <c r="D10" s="10">
        <v>0</v>
      </c>
      <c r="E10" s="1" t="s">
        <v>94</v>
      </c>
      <c r="F10" s="1" t="s">
        <v>94</v>
      </c>
      <c r="G10" s="1" t="s">
        <v>94</v>
      </c>
      <c r="H10" s="4">
        <f>400/100000</f>
        <v>4.0000000000000001E-3</v>
      </c>
      <c r="I10" s="4" t="s">
        <v>94</v>
      </c>
      <c r="J10" s="11"/>
    </row>
    <row r="11" spans="1:10" ht="14.5" x14ac:dyDescent="0.35">
      <c r="A11" s="2">
        <v>6</v>
      </c>
      <c r="B11" s="3" t="s">
        <v>15</v>
      </c>
      <c r="C11" s="3" t="s">
        <v>55</v>
      </c>
      <c r="D11" s="10">
        <v>12</v>
      </c>
      <c r="E11" s="1" t="s">
        <v>94</v>
      </c>
      <c r="F11" s="1" t="s">
        <v>94</v>
      </c>
      <c r="G11" s="1" t="s">
        <v>94</v>
      </c>
      <c r="H11" s="4">
        <f>17000/100000</f>
        <v>0.17</v>
      </c>
      <c r="I11" s="4" t="s">
        <v>94</v>
      </c>
      <c r="J11" s="11"/>
    </row>
    <row r="12" spans="1:10" ht="14.5" x14ac:dyDescent="0.35">
      <c r="A12" s="2">
        <v>7</v>
      </c>
      <c r="B12" s="3" t="s">
        <v>16</v>
      </c>
      <c r="C12" s="3" t="s">
        <v>56</v>
      </c>
      <c r="D12" s="10">
        <v>7</v>
      </c>
      <c r="E12" s="1" t="s">
        <v>94</v>
      </c>
      <c r="F12" s="1" t="s">
        <v>94</v>
      </c>
      <c r="G12" s="1" t="s">
        <v>94</v>
      </c>
      <c r="H12" s="4">
        <f>4200/100000</f>
        <v>4.2000000000000003E-2</v>
      </c>
      <c r="I12" s="4" t="s">
        <v>94</v>
      </c>
      <c r="J12" s="11"/>
    </row>
    <row r="13" spans="1:10" ht="14.5" x14ac:dyDescent="0.35">
      <c r="A13" s="2">
        <v>8</v>
      </c>
      <c r="B13" s="3" t="s">
        <v>17</v>
      </c>
      <c r="C13" s="3" t="s">
        <v>57</v>
      </c>
      <c r="D13" s="10">
        <v>1</v>
      </c>
      <c r="E13" s="1" t="s">
        <v>94</v>
      </c>
      <c r="F13" s="1" t="s">
        <v>94</v>
      </c>
      <c r="G13" s="1" t="s">
        <v>94</v>
      </c>
      <c r="H13" s="4">
        <f>7000/100000</f>
        <v>7.0000000000000007E-2</v>
      </c>
      <c r="I13" s="4" t="s">
        <v>94</v>
      </c>
      <c r="J13" s="11"/>
    </row>
    <row r="14" spans="1:10" ht="14.5" x14ac:dyDescent="0.35">
      <c r="A14" s="2">
        <v>9</v>
      </c>
      <c r="B14" s="3" t="s">
        <v>18</v>
      </c>
      <c r="C14" s="3" t="s">
        <v>58</v>
      </c>
      <c r="D14" s="10">
        <v>0</v>
      </c>
      <c r="E14" s="1" t="s">
        <v>94</v>
      </c>
      <c r="F14" s="1" t="s">
        <v>94</v>
      </c>
      <c r="G14" s="1" t="s">
        <v>94</v>
      </c>
      <c r="H14" s="4">
        <f>1000/100000</f>
        <v>0.01</v>
      </c>
      <c r="I14" s="4" t="s">
        <v>94</v>
      </c>
      <c r="J14" s="11"/>
    </row>
    <row r="15" spans="1:10" ht="14.5" x14ac:dyDescent="0.35">
      <c r="A15" s="2">
        <v>10</v>
      </c>
      <c r="B15" s="3" t="s">
        <v>19</v>
      </c>
      <c r="C15" s="3" t="s">
        <v>59</v>
      </c>
      <c r="D15" s="10">
        <v>14</v>
      </c>
      <c r="E15" s="1" t="s">
        <v>94</v>
      </c>
      <c r="F15" s="1" t="s">
        <v>94</v>
      </c>
      <c r="G15" s="1" t="s">
        <v>94</v>
      </c>
      <c r="H15" s="4">
        <f>5500/100000</f>
        <v>5.5E-2</v>
      </c>
      <c r="I15" s="4" t="s">
        <v>94</v>
      </c>
      <c r="J15" s="11"/>
    </row>
    <row r="16" spans="1:10" ht="14.5" x14ac:dyDescent="0.35">
      <c r="A16" s="2">
        <v>11</v>
      </c>
      <c r="B16" s="3" t="s">
        <v>20</v>
      </c>
      <c r="C16" s="3" t="s">
        <v>60</v>
      </c>
      <c r="D16" s="10">
        <v>5</v>
      </c>
      <c r="E16" s="1" t="s">
        <v>94</v>
      </c>
      <c r="F16" s="1" t="s">
        <v>94</v>
      </c>
      <c r="G16" s="1" t="s">
        <v>94</v>
      </c>
      <c r="H16" s="4">
        <f>20000/100000</f>
        <v>0.2</v>
      </c>
      <c r="I16" s="4" t="s">
        <v>94</v>
      </c>
      <c r="J16" s="11"/>
    </row>
    <row r="17" spans="1:10" ht="14.5" x14ac:dyDescent="0.35">
      <c r="A17" s="2">
        <v>12</v>
      </c>
      <c r="B17" s="3" t="s">
        <v>21</v>
      </c>
      <c r="C17" s="3" t="s">
        <v>61</v>
      </c>
      <c r="D17" s="10">
        <v>0</v>
      </c>
      <c r="E17" s="1" t="s">
        <v>94</v>
      </c>
      <c r="F17" s="1" t="s">
        <v>94</v>
      </c>
      <c r="G17" s="1" t="s">
        <v>94</v>
      </c>
      <c r="H17" s="4">
        <f>200/100000</f>
        <v>2E-3</v>
      </c>
      <c r="I17" s="4" t="s">
        <v>94</v>
      </c>
      <c r="J17" s="11"/>
    </row>
    <row r="18" spans="1:10" ht="14.5" x14ac:dyDescent="0.35">
      <c r="A18" s="2">
        <v>13</v>
      </c>
      <c r="B18" s="3" t="s">
        <v>22</v>
      </c>
      <c r="C18" s="3" t="s">
        <v>62</v>
      </c>
      <c r="D18" s="10">
        <v>0</v>
      </c>
      <c r="E18" s="1" t="s">
        <v>94</v>
      </c>
      <c r="F18" s="1" t="s">
        <v>94</v>
      </c>
      <c r="G18" s="1" t="s">
        <v>94</v>
      </c>
      <c r="H18" s="4">
        <f>9400/100000</f>
        <v>9.4E-2</v>
      </c>
      <c r="I18" s="4" t="s">
        <v>94</v>
      </c>
      <c r="J18" s="11"/>
    </row>
    <row r="19" spans="1:10" ht="16.5" customHeight="1" x14ac:dyDescent="0.35">
      <c r="A19" s="2">
        <v>14</v>
      </c>
      <c r="B19" s="3" t="s">
        <v>23</v>
      </c>
      <c r="C19" s="3" t="s">
        <v>63</v>
      </c>
      <c r="D19" s="10">
        <v>0</v>
      </c>
      <c r="E19" s="1" t="s">
        <v>94</v>
      </c>
      <c r="F19" s="1" t="s">
        <v>94</v>
      </c>
      <c r="G19" s="1" t="s">
        <v>94</v>
      </c>
      <c r="H19" s="4">
        <f>26000/100000</f>
        <v>0.26</v>
      </c>
      <c r="I19" s="4" t="s">
        <v>94</v>
      </c>
      <c r="J19" s="11"/>
    </row>
    <row r="20" spans="1:10" ht="14.5" x14ac:dyDescent="0.35">
      <c r="A20" s="2">
        <v>15</v>
      </c>
      <c r="B20" s="3" t="s">
        <v>24</v>
      </c>
      <c r="C20" s="3" t="s">
        <v>64</v>
      </c>
      <c r="D20" s="10">
        <v>1</v>
      </c>
      <c r="E20" s="1" t="s">
        <v>94</v>
      </c>
      <c r="F20" s="1" t="s">
        <v>94</v>
      </c>
      <c r="G20" s="1" t="s">
        <v>94</v>
      </c>
      <c r="H20" s="4">
        <f>8000/100000</f>
        <v>0.08</v>
      </c>
      <c r="I20" s="4" t="s">
        <v>94</v>
      </c>
      <c r="J20" s="11"/>
    </row>
    <row r="21" spans="1:10" ht="14.5" x14ac:dyDescent="0.35">
      <c r="A21" s="2">
        <v>16</v>
      </c>
      <c r="B21" s="3" t="s">
        <v>25</v>
      </c>
      <c r="C21" s="3" t="s">
        <v>65</v>
      </c>
      <c r="D21" s="10">
        <v>1</v>
      </c>
      <c r="E21" s="1" t="s">
        <v>94</v>
      </c>
      <c r="F21" s="1" t="s">
        <v>94</v>
      </c>
      <c r="G21" s="1" t="s">
        <v>94</v>
      </c>
      <c r="H21" s="4">
        <f>4000/100000</f>
        <v>0.04</v>
      </c>
      <c r="I21" s="4" t="s">
        <v>94</v>
      </c>
      <c r="J21" s="11"/>
    </row>
    <row r="22" spans="1:10" ht="14.5" x14ac:dyDescent="0.35">
      <c r="A22" s="2">
        <v>17</v>
      </c>
      <c r="B22" s="3" t="s">
        <v>26</v>
      </c>
      <c r="C22" s="3" t="s">
        <v>66</v>
      </c>
      <c r="D22" s="10">
        <v>0</v>
      </c>
      <c r="E22" s="1" t="s">
        <v>94</v>
      </c>
      <c r="F22" s="1" t="s">
        <v>94</v>
      </c>
      <c r="G22" s="1" t="s">
        <v>94</v>
      </c>
      <c r="H22" s="4">
        <f>5000/100000</f>
        <v>0.05</v>
      </c>
      <c r="I22" s="4" t="s">
        <v>94</v>
      </c>
      <c r="J22" s="11"/>
    </row>
    <row r="23" spans="1:10" ht="14.5" x14ac:dyDescent="0.35">
      <c r="A23" s="2">
        <v>18</v>
      </c>
      <c r="B23" s="3" t="s">
        <v>27</v>
      </c>
      <c r="C23" s="3" t="s">
        <v>67</v>
      </c>
      <c r="D23" s="10">
        <v>0</v>
      </c>
      <c r="E23" s="1" t="s">
        <v>94</v>
      </c>
      <c r="F23" s="1" t="s">
        <v>94</v>
      </c>
      <c r="G23" s="1" t="s">
        <v>94</v>
      </c>
      <c r="H23" s="4">
        <f>200/100000</f>
        <v>2E-3</v>
      </c>
      <c r="I23" s="4" t="s">
        <v>94</v>
      </c>
      <c r="J23" s="11"/>
    </row>
    <row r="24" spans="1:10" ht="14.5" x14ac:dyDescent="0.35">
      <c r="A24" s="2">
        <v>19</v>
      </c>
      <c r="B24" s="3" t="s">
        <v>28</v>
      </c>
      <c r="C24" s="3" t="s">
        <v>68</v>
      </c>
      <c r="D24" s="10">
        <v>0</v>
      </c>
      <c r="E24" s="1" t="s">
        <v>94</v>
      </c>
      <c r="F24" s="1" t="s">
        <v>94</v>
      </c>
      <c r="G24" s="1" t="s">
        <v>94</v>
      </c>
      <c r="H24" s="4">
        <f>200/100000</f>
        <v>2E-3</v>
      </c>
      <c r="I24" s="4" t="s">
        <v>94</v>
      </c>
      <c r="J24" s="11"/>
    </row>
    <row r="25" spans="1:10" ht="14.5" x14ac:dyDescent="0.35">
      <c r="A25" s="2">
        <v>20</v>
      </c>
      <c r="B25" s="3" t="s">
        <v>29</v>
      </c>
      <c r="C25" s="3" t="s">
        <v>69</v>
      </c>
      <c r="D25" s="10">
        <v>0</v>
      </c>
      <c r="E25" s="1" t="s">
        <v>94</v>
      </c>
      <c r="F25" s="1" t="s">
        <v>94</v>
      </c>
      <c r="G25" s="1" t="s">
        <v>94</v>
      </c>
      <c r="H25" s="4">
        <f>1000/100000</f>
        <v>0.01</v>
      </c>
      <c r="I25" s="4" t="s">
        <v>94</v>
      </c>
      <c r="J25" s="11"/>
    </row>
    <row r="26" spans="1:10" ht="14.5" x14ac:dyDescent="0.35">
      <c r="A26" s="2">
        <v>21</v>
      </c>
      <c r="B26" s="3" t="s">
        <v>30</v>
      </c>
      <c r="C26" s="3" t="s">
        <v>71</v>
      </c>
      <c r="D26" s="10">
        <v>1</v>
      </c>
      <c r="E26" s="1" t="s">
        <v>94</v>
      </c>
      <c r="F26" s="1" t="s">
        <v>94</v>
      </c>
      <c r="G26" s="1" t="s">
        <v>94</v>
      </c>
      <c r="H26" s="4">
        <f>8000/100000</f>
        <v>0.08</v>
      </c>
      <c r="I26" s="4" t="s">
        <v>94</v>
      </c>
      <c r="J26" s="11"/>
    </row>
    <row r="27" spans="1:10" ht="14.5" x14ac:dyDescent="0.35">
      <c r="A27" s="2">
        <v>22</v>
      </c>
      <c r="B27" s="3" t="s">
        <v>31</v>
      </c>
      <c r="C27" s="3" t="s">
        <v>70</v>
      </c>
      <c r="D27" s="10">
        <v>0</v>
      </c>
      <c r="E27" s="1" t="s">
        <v>94</v>
      </c>
      <c r="F27" s="1" t="s">
        <v>94</v>
      </c>
      <c r="G27" s="1" t="s">
        <v>94</v>
      </c>
      <c r="H27" s="4">
        <f>10000/100000</f>
        <v>0.1</v>
      </c>
      <c r="I27" s="4" t="s">
        <v>94</v>
      </c>
      <c r="J27" s="11"/>
    </row>
    <row r="28" spans="1:10" ht="14.5" x14ac:dyDescent="0.35">
      <c r="A28" s="2">
        <v>23</v>
      </c>
      <c r="B28" s="3" t="s">
        <v>32</v>
      </c>
      <c r="C28" s="3" t="s">
        <v>73</v>
      </c>
      <c r="D28" s="10">
        <v>10</v>
      </c>
      <c r="E28" s="1" t="s">
        <v>94</v>
      </c>
      <c r="F28" s="1" t="s">
        <v>94</v>
      </c>
      <c r="G28" s="1" t="s">
        <v>94</v>
      </c>
      <c r="H28" s="4">
        <f>5200/100000</f>
        <v>5.1999999999999998E-2</v>
      </c>
      <c r="I28" s="4" t="s">
        <v>94</v>
      </c>
      <c r="J28" s="11"/>
    </row>
    <row r="29" spans="1:10" ht="20.25" customHeight="1" x14ac:dyDescent="0.35">
      <c r="A29" s="2">
        <v>24</v>
      </c>
      <c r="B29" s="3" t="s">
        <v>33</v>
      </c>
      <c r="C29" s="3" t="s">
        <v>74</v>
      </c>
      <c r="D29" s="10">
        <v>3</v>
      </c>
      <c r="E29" s="1" t="s">
        <v>94</v>
      </c>
      <c r="F29" s="1" t="s">
        <v>94</v>
      </c>
      <c r="G29" s="1" t="s">
        <v>94</v>
      </c>
      <c r="H29" s="4">
        <f>2000/100000</f>
        <v>0.02</v>
      </c>
      <c r="I29" s="4" t="s">
        <v>94</v>
      </c>
      <c r="J29" s="11"/>
    </row>
    <row r="30" spans="1:10" ht="14.5" x14ac:dyDescent="0.35">
      <c r="A30" s="2">
        <v>25</v>
      </c>
      <c r="B30" s="3" t="s">
        <v>34</v>
      </c>
      <c r="C30" s="3" t="s">
        <v>72</v>
      </c>
      <c r="D30" s="10">
        <v>1</v>
      </c>
      <c r="E30" s="1" t="s">
        <v>94</v>
      </c>
      <c r="F30" s="1" t="s">
        <v>94</v>
      </c>
      <c r="G30" s="1" t="s">
        <v>94</v>
      </c>
      <c r="H30" s="4">
        <f>5000/100000</f>
        <v>0.05</v>
      </c>
      <c r="I30" s="4" t="s">
        <v>94</v>
      </c>
      <c r="J30" s="11"/>
    </row>
    <row r="31" spans="1:10" ht="14.5" x14ac:dyDescent="0.35">
      <c r="A31" s="2">
        <v>26</v>
      </c>
      <c r="B31" s="3" t="s">
        <v>35</v>
      </c>
      <c r="C31" s="3" t="s">
        <v>77</v>
      </c>
      <c r="D31" s="10">
        <v>0</v>
      </c>
      <c r="E31" s="1" t="s">
        <v>94</v>
      </c>
      <c r="F31" s="1" t="s">
        <v>94</v>
      </c>
      <c r="G31" s="1" t="s">
        <v>94</v>
      </c>
      <c r="H31" s="4">
        <f>200/100000</f>
        <v>2E-3</v>
      </c>
      <c r="I31" s="4" t="s">
        <v>94</v>
      </c>
      <c r="J31" s="11"/>
    </row>
    <row r="32" spans="1:10" ht="14.5" x14ac:dyDescent="0.35">
      <c r="A32" s="2">
        <v>27</v>
      </c>
      <c r="B32" s="3" t="s">
        <v>36</v>
      </c>
      <c r="C32" s="3" t="s">
        <v>75</v>
      </c>
      <c r="D32" s="10">
        <v>0</v>
      </c>
      <c r="E32" s="1" t="s">
        <v>94</v>
      </c>
      <c r="F32" s="1" t="s">
        <v>94</v>
      </c>
      <c r="G32" s="1" t="s">
        <v>94</v>
      </c>
      <c r="H32" s="4">
        <f>5000/100000</f>
        <v>0.05</v>
      </c>
      <c r="I32" s="4" t="s">
        <v>94</v>
      </c>
      <c r="J32" s="11"/>
    </row>
    <row r="33" spans="1:10" ht="14.5" x14ac:dyDescent="0.35">
      <c r="A33" s="2">
        <v>28</v>
      </c>
      <c r="B33" s="3" t="s">
        <v>37</v>
      </c>
      <c r="C33" s="3" t="s">
        <v>76</v>
      </c>
      <c r="D33" s="10">
        <v>2</v>
      </c>
      <c r="E33" s="1" t="s">
        <v>94</v>
      </c>
      <c r="F33" s="1" t="s">
        <v>94</v>
      </c>
      <c r="G33" s="1" t="s">
        <v>94</v>
      </c>
      <c r="H33" s="4">
        <f>1600/100000</f>
        <v>1.6E-2</v>
      </c>
      <c r="I33" s="4" t="s">
        <v>94</v>
      </c>
      <c r="J33" s="11"/>
    </row>
    <row r="34" spans="1:10" ht="14.5" x14ac:dyDescent="0.35">
      <c r="A34" s="2">
        <v>29</v>
      </c>
      <c r="B34" s="3" t="s">
        <v>38</v>
      </c>
      <c r="C34" s="3" t="s">
        <v>78</v>
      </c>
      <c r="D34" s="10">
        <v>1</v>
      </c>
      <c r="E34" s="1" t="s">
        <v>94</v>
      </c>
      <c r="F34" s="1" t="s">
        <v>94</v>
      </c>
      <c r="G34" s="1" t="s">
        <v>94</v>
      </c>
      <c r="H34" s="4">
        <f>200/100000</f>
        <v>2E-3</v>
      </c>
      <c r="I34" s="4" t="s">
        <v>94</v>
      </c>
      <c r="J34" s="11"/>
    </row>
    <row r="35" spans="1:10" ht="14.5" x14ac:dyDescent="0.35">
      <c r="A35" s="2">
        <v>30</v>
      </c>
      <c r="B35" s="3" t="s">
        <v>39</v>
      </c>
      <c r="C35" s="3" t="s">
        <v>79</v>
      </c>
      <c r="D35" s="10">
        <v>0</v>
      </c>
      <c r="E35" s="1" t="s">
        <v>94</v>
      </c>
      <c r="F35" s="1" t="s">
        <v>94</v>
      </c>
      <c r="G35" s="1" t="s">
        <v>94</v>
      </c>
      <c r="H35" s="4">
        <f>2000/100000</f>
        <v>0.02</v>
      </c>
      <c r="I35" s="4" t="s">
        <v>94</v>
      </c>
      <c r="J35" s="12"/>
    </row>
    <row r="36" spans="1:10" ht="14.5" x14ac:dyDescent="0.35">
      <c r="A36" s="2">
        <v>31</v>
      </c>
      <c r="B36" s="3" t="s">
        <v>40</v>
      </c>
      <c r="C36" s="3" t="s">
        <v>80</v>
      </c>
      <c r="D36" s="10">
        <v>0</v>
      </c>
      <c r="E36" s="1" t="s">
        <v>94</v>
      </c>
      <c r="F36" s="1" t="s">
        <v>94</v>
      </c>
      <c r="G36" s="1" t="s">
        <v>94</v>
      </c>
      <c r="H36" s="4">
        <f>200/100000</f>
        <v>2E-3</v>
      </c>
      <c r="I36" s="4" t="s">
        <v>94</v>
      </c>
      <c r="J36" s="11"/>
    </row>
    <row r="37" spans="1:10" ht="14.5" x14ac:dyDescent="0.35">
      <c r="A37" s="2">
        <v>32</v>
      </c>
      <c r="B37" s="3" t="s">
        <v>41</v>
      </c>
      <c r="C37" s="3" t="s">
        <v>81</v>
      </c>
      <c r="D37" s="10">
        <v>0</v>
      </c>
      <c r="E37" s="1" t="s">
        <v>94</v>
      </c>
      <c r="F37" s="1" t="s">
        <v>94</v>
      </c>
      <c r="G37" s="1" t="s">
        <v>94</v>
      </c>
      <c r="H37" s="4">
        <f>200/100000</f>
        <v>2E-3</v>
      </c>
      <c r="I37" s="4" t="s">
        <v>94</v>
      </c>
      <c r="J37" s="11"/>
    </row>
    <row r="38" spans="1:10" ht="14.5" x14ac:dyDescent="0.35">
      <c r="A38" s="2">
        <v>33</v>
      </c>
      <c r="B38" s="3" t="s">
        <v>42</v>
      </c>
      <c r="C38" s="3" t="s">
        <v>82</v>
      </c>
      <c r="D38" s="10">
        <v>94</v>
      </c>
      <c r="E38" s="1" t="s">
        <v>94</v>
      </c>
      <c r="F38" s="1" t="s">
        <v>94</v>
      </c>
      <c r="G38" s="1" t="s">
        <v>94</v>
      </c>
      <c r="H38" s="4">
        <f>200/100000</f>
        <v>2E-3</v>
      </c>
      <c r="I38" s="4" t="s">
        <v>94</v>
      </c>
      <c r="J38" s="11"/>
    </row>
    <row r="39" spans="1:10" ht="14.5" x14ac:dyDescent="0.35">
      <c r="A39" s="2">
        <v>34</v>
      </c>
      <c r="B39" s="3" t="s">
        <v>43</v>
      </c>
      <c r="C39" s="3" t="s">
        <v>83</v>
      </c>
      <c r="D39" s="10">
        <v>0</v>
      </c>
      <c r="E39" s="1" t="s">
        <v>94</v>
      </c>
      <c r="F39" s="1" t="s">
        <v>94</v>
      </c>
      <c r="G39" s="1" t="s">
        <v>94</v>
      </c>
      <c r="H39" s="4">
        <f>800/100000</f>
        <v>8.0000000000000002E-3</v>
      </c>
      <c r="I39" s="4" t="s">
        <v>94</v>
      </c>
      <c r="J39" s="11"/>
    </row>
    <row r="40" spans="1:10" ht="14.5" x14ac:dyDescent="0.35">
      <c r="A40" s="2">
        <v>35</v>
      </c>
      <c r="B40" s="3" t="s">
        <v>44</v>
      </c>
      <c r="C40" s="3" t="s">
        <v>84</v>
      </c>
      <c r="D40" s="10">
        <v>0</v>
      </c>
      <c r="E40" s="1" t="s">
        <v>94</v>
      </c>
      <c r="F40" s="1" t="s">
        <v>94</v>
      </c>
      <c r="G40" s="1" t="s">
        <v>94</v>
      </c>
      <c r="H40" s="4">
        <f>200/100000</f>
        <v>2E-3</v>
      </c>
      <c r="I40" s="4" t="s">
        <v>94</v>
      </c>
      <c r="J40" s="11"/>
    </row>
    <row r="41" spans="1:10" ht="14.5" x14ac:dyDescent="0.35">
      <c r="A41" s="2">
        <v>36</v>
      </c>
      <c r="B41" s="3" t="s">
        <v>45</v>
      </c>
      <c r="C41" s="3" t="s">
        <v>85</v>
      </c>
      <c r="D41" s="10">
        <v>0</v>
      </c>
      <c r="E41" s="1" t="s">
        <v>94</v>
      </c>
      <c r="F41" s="1" t="s">
        <v>94</v>
      </c>
      <c r="G41" s="1" t="s">
        <v>94</v>
      </c>
      <c r="H41" s="4">
        <f>2000/100000</f>
        <v>0.02</v>
      </c>
      <c r="I41" s="4" t="s">
        <v>94</v>
      </c>
      <c r="J41" s="11"/>
    </row>
    <row r="42" spans="1:10" ht="14.5" x14ac:dyDescent="0.35">
      <c r="A42" s="2">
        <v>37</v>
      </c>
      <c r="B42" s="3" t="s">
        <v>46</v>
      </c>
      <c r="C42" s="3" t="s">
        <v>86</v>
      </c>
      <c r="D42" s="10">
        <v>0</v>
      </c>
      <c r="E42" s="1" t="s">
        <v>94</v>
      </c>
      <c r="F42" s="1" t="s">
        <v>94</v>
      </c>
      <c r="G42" s="1" t="s">
        <v>94</v>
      </c>
      <c r="H42" s="4">
        <f>5000/100000</f>
        <v>0.05</v>
      </c>
      <c r="I42" s="4" t="s">
        <v>94</v>
      </c>
      <c r="J42" s="11"/>
    </row>
    <row r="43" spans="1:10" ht="14.5" x14ac:dyDescent="0.35">
      <c r="A43" s="2">
        <v>38</v>
      </c>
      <c r="B43" s="3" t="s">
        <v>47</v>
      </c>
      <c r="C43" s="3" t="s">
        <v>87</v>
      </c>
      <c r="D43" s="10">
        <v>0</v>
      </c>
      <c r="E43" s="1" t="s">
        <v>94</v>
      </c>
      <c r="F43" s="1" t="s">
        <v>94</v>
      </c>
      <c r="G43" s="1" t="s">
        <v>94</v>
      </c>
      <c r="H43" s="4">
        <f>200/100000</f>
        <v>2E-3</v>
      </c>
      <c r="I43" s="4" t="s">
        <v>94</v>
      </c>
      <c r="J43" s="11"/>
    </row>
    <row r="44" spans="1:10" ht="14.5" x14ac:dyDescent="0.35">
      <c r="A44" s="2">
        <v>39</v>
      </c>
      <c r="B44" s="3" t="s">
        <v>48</v>
      </c>
      <c r="C44" s="3" t="s">
        <v>88</v>
      </c>
      <c r="D44" s="10">
        <v>1</v>
      </c>
      <c r="E44" s="1" t="s">
        <v>94</v>
      </c>
      <c r="F44" s="1" t="s">
        <v>94</v>
      </c>
      <c r="G44" s="1" t="s">
        <v>94</v>
      </c>
      <c r="H44" s="4">
        <f>6200/100000</f>
        <v>6.2E-2</v>
      </c>
      <c r="I44" s="4" t="s">
        <v>94</v>
      </c>
      <c r="J44" s="11"/>
    </row>
    <row r="45" spans="1:10" ht="14.5" x14ac:dyDescent="0.35">
      <c r="A45" s="2">
        <v>40</v>
      </c>
      <c r="B45" s="3" t="s">
        <v>49</v>
      </c>
      <c r="C45" s="3" t="s">
        <v>89</v>
      </c>
      <c r="D45" s="10">
        <v>1</v>
      </c>
      <c r="E45" s="1" t="s">
        <v>94</v>
      </c>
      <c r="F45" s="1" t="s">
        <v>94</v>
      </c>
      <c r="G45" s="1" t="s">
        <v>94</v>
      </c>
      <c r="H45" s="4">
        <f>1000/100000</f>
        <v>0.01</v>
      </c>
      <c r="I45" s="4" t="s">
        <v>94</v>
      </c>
      <c r="J45" s="11"/>
    </row>
    <row r="46" spans="1:10" ht="14.5" x14ac:dyDescent="0.35">
      <c r="A46" s="2">
        <v>41</v>
      </c>
      <c r="B46" s="3" t="s">
        <v>90</v>
      </c>
      <c r="C46" s="3" t="s">
        <v>91</v>
      </c>
      <c r="D46" s="10">
        <v>303</v>
      </c>
      <c r="E46" s="1" t="s">
        <v>94</v>
      </c>
      <c r="F46" s="1" t="s">
        <v>94</v>
      </c>
      <c r="G46" s="1" t="s">
        <v>94</v>
      </c>
      <c r="H46" s="4">
        <v>5.0000000000000001E-3</v>
      </c>
      <c r="I46" s="4" t="s">
        <v>94</v>
      </c>
      <c r="J46" s="11"/>
    </row>
    <row r="47" spans="1:10" ht="14.5" x14ac:dyDescent="0.35">
      <c r="A47" s="2">
        <v>42</v>
      </c>
      <c r="B47" s="3" t="s">
        <v>92</v>
      </c>
      <c r="C47" s="3" t="s">
        <v>93</v>
      </c>
      <c r="D47" s="10">
        <v>100</v>
      </c>
      <c r="E47" s="1" t="s">
        <v>94</v>
      </c>
      <c r="F47" s="1" t="s">
        <v>94</v>
      </c>
      <c r="G47" s="1" t="s">
        <v>94</v>
      </c>
      <c r="H47" s="4">
        <v>5.0000000000000001E-3</v>
      </c>
      <c r="I47" s="4" t="s">
        <v>94</v>
      </c>
      <c r="J47" s="11"/>
    </row>
  </sheetData>
  <mergeCells count="9">
    <mergeCell ref="B1:I1"/>
    <mergeCell ref="A3:A5"/>
    <mergeCell ref="B3:B5"/>
    <mergeCell ref="C3:C5"/>
    <mergeCell ref="D3:D5"/>
    <mergeCell ref="E3:I3"/>
    <mergeCell ref="E4:F4"/>
    <mergeCell ref="G4:H4"/>
    <mergeCell ref="I4:I5"/>
  </mergeCells>
  <pageMargins left="0.31496062992125984" right="0.19685039370078741" top="0.51181102362204722" bottom="0.19685039370078741" header="0.39370078740157483" footer="0.19685039370078741"/>
  <pageSetup scale="74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 3B</vt:lpstr>
      <vt:lpstr>'Report 3B'!Print_Area</vt:lpstr>
      <vt:lpstr>'Report 3B'!Print_Titles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ravindras</dc:creator>
  <cp:lastModifiedBy>Aparna Kadam</cp:lastModifiedBy>
  <cp:lastPrinted>2019-04-11T09:47:31Z</cp:lastPrinted>
  <dcterms:created xsi:type="dcterms:W3CDTF">2014-10-01T09:44:11Z</dcterms:created>
  <dcterms:modified xsi:type="dcterms:W3CDTF">2024-10-25T10:02:16Z</dcterms:modified>
</cp:coreProperties>
</file>