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G\IG- Weekly Analysis\Quarter Reports\Website Reports 2024-25\FY 2024-2025\Quarter 2\"/>
    </mc:Choice>
  </mc:AlternateContent>
  <xr:revisionPtr revIDLastSave="0" documentId="13_ncr:1_{1B6BC9C0-A722-45E5-AF27-9AA6C7BA36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 3A" sheetId="2" r:id="rId1"/>
  </sheets>
  <definedNames>
    <definedName name="_xlnm._FilterDatabase" localSheetId="0" hidden="1">'Report 3A'!$A$4:$J$13</definedName>
    <definedName name="_xlnm.Print_Area" localSheetId="0">'Report 3A'!$A$1:$I$4</definedName>
    <definedName name="_xlnm.Print_Titles" localSheetId="0">'Report 3A'!$1:$4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32" i="2"/>
  <c r="H22" i="2"/>
  <c r="H31" i="2"/>
  <c r="H30" i="2"/>
  <c r="H29" i="2"/>
  <c r="H28" i="2"/>
  <c r="H27" i="2"/>
  <c r="H26" i="2"/>
  <c r="H25" i="2"/>
  <c r="H21" i="2"/>
  <c r="H20" i="2"/>
  <c r="H19" i="2"/>
  <c r="H18" i="2"/>
  <c r="H17" i="2"/>
  <c r="H16" i="2"/>
  <c r="H15" i="2"/>
  <c r="H14" i="2"/>
  <c r="H10" i="2"/>
  <c r="H8" i="2"/>
  <c r="H13" i="2"/>
  <c r="H12" i="2"/>
  <c r="H9" i="2"/>
  <c r="H7" i="2"/>
  <c r="H6" i="2"/>
  <c r="H5" i="2"/>
</calcChain>
</file>

<file path=xl/sharedStrings.xml><?xml version="1.0" encoding="utf-8"?>
<sst xmlns="http://schemas.openxmlformats.org/spreadsheetml/2006/main" count="228" uniqueCount="88">
  <si>
    <t>For others</t>
  </si>
  <si>
    <t>For complaints</t>
  </si>
  <si>
    <t>No. of Arbitration Awards issued against DP</t>
  </si>
  <si>
    <t>No. of Penal Orders issued</t>
  </si>
  <si>
    <t>Action against DP, its authorized person and employees together</t>
  </si>
  <si>
    <t>Registration No.</t>
  </si>
  <si>
    <t>Name of DP</t>
  </si>
  <si>
    <t>Sr. No.</t>
  </si>
  <si>
    <t xml:space="preserve">No. of Complaints received </t>
  </si>
  <si>
    <t>Monetary Penalties levied (Rs. lakh)</t>
  </si>
  <si>
    <t>Nikunj Stockbrokers Limited</t>
  </si>
  <si>
    <t>Dayco Securities Private Limited</t>
  </si>
  <si>
    <t>Master Capital Services Limited</t>
  </si>
  <si>
    <t>South Asian Stocks Limited</t>
  </si>
  <si>
    <t>Amrapali Capital and Finance Services</t>
  </si>
  <si>
    <t>IN-DP-89-2015</t>
  </si>
  <si>
    <t>IN-DP-569-2021</t>
  </si>
  <si>
    <t>IN-DP-NSDL-108-99</t>
  </si>
  <si>
    <t>IN-DP-474-2020</t>
  </si>
  <si>
    <t>IN-DP-185-2016</t>
  </si>
  <si>
    <t>IN-DP-NSDL-324-2009</t>
  </si>
  <si>
    <t>Abhipra Capital Ltd</t>
  </si>
  <si>
    <t>IN-DP-13-2015</t>
  </si>
  <si>
    <t>Indian Overseas Bank</t>
  </si>
  <si>
    <t>IN-DP-645-2021</t>
  </si>
  <si>
    <t>IN-DP-NSDL-40-97</t>
  </si>
  <si>
    <t>-</t>
  </si>
  <si>
    <t>Integrated Master Securities Private Limited</t>
  </si>
  <si>
    <t>Astha Credit and Securities Private Limited</t>
  </si>
  <si>
    <t>Swastika Investmart Limited</t>
  </si>
  <si>
    <t>PhillipCapital (India) Private Limited</t>
  </si>
  <si>
    <t>Dhani Stocks Limited</t>
  </si>
  <si>
    <t>Vedika Securities Private Limited</t>
  </si>
  <si>
    <t>SPFL Securities Limited</t>
  </si>
  <si>
    <t>Janata Sahakari Bank Limited</t>
  </si>
  <si>
    <t>Gateway Financial Services Limited</t>
  </si>
  <si>
    <t>IN-DP-499-2020</t>
  </si>
  <si>
    <t>IN-DP-611-2021</t>
  </si>
  <si>
    <t>IN-DP-115-2015</t>
  </si>
  <si>
    <t>IN-DP-516-2020</t>
  </si>
  <si>
    <t>IN-DP-423-2019</t>
  </si>
  <si>
    <t>IN-DP-04-2015</t>
  </si>
  <si>
    <t>IN-DP-543-2021</t>
  </si>
  <si>
    <t>IN-DP-68-2015</t>
  </si>
  <si>
    <t>IN-DP-635-2021</t>
  </si>
  <si>
    <t>BOI Shareholding Limited</t>
  </si>
  <si>
    <t>IIFL Securities Limited</t>
  </si>
  <si>
    <t>The Kapol Co-Operative Bank Limited</t>
  </si>
  <si>
    <t>Alankit Assignments Limited</t>
  </si>
  <si>
    <t>IN-DP-03-2015</t>
  </si>
  <si>
    <t>IN-DP-494-2020</t>
  </si>
  <si>
    <t>Eastern Financiers Limited</t>
  </si>
  <si>
    <t>Vibrant Securities Private Limited</t>
  </si>
  <si>
    <t>Cholamandalam Securities Limited</t>
  </si>
  <si>
    <t>Acumen Capital Market (India) Limited</t>
  </si>
  <si>
    <t>Bonanza Portfolio Limited</t>
  </si>
  <si>
    <t>India Cements Investment Services Limited</t>
  </si>
  <si>
    <t>Sajag Securities Private Limited</t>
  </si>
  <si>
    <t>Bank of Baroda</t>
  </si>
  <si>
    <t>Daulat Securities Limited</t>
  </si>
  <si>
    <t>IN-DP-634-2021</t>
  </si>
  <si>
    <t>IN-DP-419-2019</t>
  </si>
  <si>
    <t>IN-DP-556-2021</t>
  </si>
  <si>
    <t>IN-DP-40-2015</t>
  </si>
  <si>
    <t>IN-DP-62-2015</t>
  </si>
  <si>
    <t>IN-DP-665-2022</t>
  </si>
  <si>
    <t>IN-DP-NSDL-307-2008</t>
  </si>
  <si>
    <t>IN-DP-NSDL-90-99</t>
  </si>
  <si>
    <t>IN-DP-638-2021</t>
  </si>
  <si>
    <t>Bajaj Capital Limited</t>
  </si>
  <si>
    <t>DP TradeKING Private Limited</t>
  </si>
  <si>
    <t>Flourish Fincap Private Limited</t>
  </si>
  <si>
    <t>S R Stock Broking Private Limited</t>
  </si>
  <si>
    <t>Sanchit Financial and Management Services Limited</t>
  </si>
  <si>
    <t>VFC Securities Private Limited</t>
  </si>
  <si>
    <t>Dalmia Securities Private Limited</t>
  </si>
  <si>
    <t>IN-DP-544-2021</t>
  </si>
  <si>
    <t>IN-DP-318-2017</t>
  </si>
  <si>
    <t>IN-DP-689-2022</t>
  </si>
  <si>
    <t>IN-DP-726-2022</t>
  </si>
  <si>
    <t>IN-DP-606-2021</t>
  </si>
  <si>
    <t>IN-DP-605-2021</t>
  </si>
  <si>
    <t>IN-DP-515-2020</t>
  </si>
  <si>
    <t>Punjab National Bank</t>
  </si>
  <si>
    <t>IN-DP-601-2021</t>
  </si>
  <si>
    <t>ICICI Bank Limited</t>
  </si>
  <si>
    <t>IN-DP-751-2023</t>
  </si>
  <si>
    <t>Report 3A : Penal Actions against Depository Participants (DPs) during 2023-24 (01/04/2023 to 31/03/2024): Updated as on October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</si>
</sst>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General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3"/>
      <name val="Cambria"/>
      <family val="1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6B2017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165" fontId="11" fillId="0" borderId="0"/>
    <xf numFmtId="0" fontId="1" fillId="0" borderId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164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6" fillId="32" borderId="7" applyNumberFormat="0" applyFont="0" applyAlignment="0" applyProtection="0"/>
    <xf numFmtId="0" fontId="22" fillId="2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0">
    <xf numFmtId="0" fontId="0" fillId="0" borderId="0" xfId="0"/>
    <xf numFmtId="0" fontId="27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0" xfId="0" quotePrefix="1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vertical="top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6" fillId="0" borderId="0" xfId="0" applyFont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0" fillId="0" borderId="10" xfId="0" quotePrefix="1" applyFont="1" applyBorder="1" applyAlignment="1">
      <alignment horizontal="center" vertical="top" wrapText="1"/>
    </xf>
    <xf numFmtId="0" fontId="0" fillId="0" borderId="10" xfId="0" applyFont="1" applyBorder="1" applyAlignment="1">
      <alignment vertical="top"/>
    </xf>
  </cellXfs>
  <cellStyles count="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Hyperlink" xfId="28" xr:uid="{00000000-0005-0000-0000-00001B000000}"/>
    <cellStyle name="Excel Built-in Normal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 xr:uid="{00000000-0005-0000-0000-000023000000}"/>
    <cellStyle name="Hyperlink 3" xfId="37" xr:uid="{00000000-0005-0000-0000-000024000000}"/>
    <cellStyle name="Hyperlink 8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10" xfId="42" xr:uid="{00000000-0005-0000-0000-00002A000000}"/>
    <cellStyle name="Normal 117" xfId="43" xr:uid="{00000000-0005-0000-0000-00002B000000}"/>
    <cellStyle name="Normal 119" xfId="44" xr:uid="{00000000-0005-0000-0000-00002C000000}"/>
    <cellStyle name="Normal 123" xfId="45" xr:uid="{00000000-0005-0000-0000-00002D000000}"/>
    <cellStyle name="Normal 153" xfId="46" xr:uid="{00000000-0005-0000-0000-00002E000000}"/>
    <cellStyle name="Normal 157" xfId="47" xr:uid="{00000000-0005-0000-0000-00002F000000}"/>
    <cellStyle name="Normal 18" xfId="48" xr:uid="{00000000-0005-0000-0000-000030000000}"/>
    <cellStyle name="Normal 2" xfId="49" xr:uid="{00000000-0005-0000-0000-000031000000}"/>
    <cellStyle name="Normal 2 10" xfId="50" xr:uid="{00000000-0005-0000-0000-000032000000}"/>
    <cellStyle name="Normal 2 2" xfId="51" xr:uid="{00000000-0005-0000-0000-000033000000}"/>
    <cellStyle name="Normal 2 2 2" xfId="52" xr:uid="{00000000-0005-0000-0000-000034000000}"/>
    <cellStyle name="Normal 2 3" xfId="53" xr:uid="{00000000-0005-0000-0000-000035000000}"/>
    <cellStyle name="Normal 2 4" xfId="54" xr:uid="{00000000-0005-0000-0000-000036000000}"/>
    <cellStyle name="Normal 22" xfId="55" xr:uid="{00000000-0005-0000-0000-000037000000}"/>
    <cellStyle name="Normal 3" xfId="56" xr:uid="{00000000-0005-0000-0000-000038000000}"/>
    <cellStyle name="Normal 32" xfId="57" xr:uid="{00000000-0005-0000-0000-000039000000}"/>
    <cellStyle name="Normal 42" xfId="58" xr:uid="{00000000-0005-0000-0000-00003A000000}"/>
    <cellStyle name="Normal 72" xfId="59" xr:uid="{00000000-0005-0000-0000-00003B000000}"/>
    <cellStyle name="Normal 86" xfId="60" xr:uid="{00000000-0005-0000-0000-00003C000000}"/>
    <cellStyle name="Normal 90" xfId="61" xr:uid="{00000000-0005-0000-0000-00003D000000}"/>
    <cellStyle name="Note" xfId="62" builtinId="10" customBuiltin="1"/>
    <cellStyle name="Output" xfId="63" builtinId="21" customBuiltin="1"/>
    <cellStyle name="Title" xfId="64" builtinId="15" customBuiltin="1"/>
    <cellStyle name="Total" xfId="65" builtinId="25" customBuiltin="1"/>
    <cellStyle name="Warning Text" xfId="6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5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69</xdr:row>
      <xdr:rowOff>127001</xdr:rowOff>
    </xdr:to>
    <xdr:pic>
      <xdr:nvPicPr>
        <xdr:cNvPr id="548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8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98714</xdr:rowOff>
    </xdr:to>
    <xdr:pic>
      <xdr:nvPicPr>
        <xdr:cNvPr id="548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98714</xdr:rowOff>
    </xdr:to>
    <xdr:pic>
      <xdr:nvPicPr>
        <xdr:cNvPr id="548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7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86303</xdr:rowOff>
    </xdr:to>
    <xdr:pic>
      <xdr:nvPicPr>
        <xdr:cNvPr id="548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86303</xdr:rowOff>
    </xdr:to>
    <xdr:pic>
      <xdr:nvPicPr>
        <xdr:cNvPr id="548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36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72</xdr:row>
      <xdr:rowOff>124403</xdr:rowOff>
    </xdr:to>
    <xdr:pic>
      <xdr:nvPicPr>
        <xdr:cNvPr id="548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44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32039</xdr:rowOff>
    </xdr:to>
    <xdr:pic>
      <xdr:nvPicPr>
        <xdr:cNvPr id="548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32039</xdr:rowOff>
    </xdr:to>
    <xdr:pic>
      <xdr:nvPicPr>
        <xdr:cNvPr id="548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6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15875</xdr:rowOff>
    </xdr:to>
    <xdr:pic>
      <xdr:nvPicPr>
        <xdr:cNvPr id="548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15875</xdr:rowOff>
    </xdr:to>
    <xdr:pic>
      <xdr:nvPicPr>
        <xdr:cNvPr id="548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15875</xdr:rowOff>
    </xdr:to>
    <xdr:pic>
      <xdr:nvPicPr>
        <xdr:cNvPr id="548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15875</xdr:rowOff>
    </xdr:to>
    <xdr:pic>
      <xdr:nvPicPr>
        <xdr:cNvPr id="548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4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38966</xdr:rowOff>
    </xdr:to>
    <xdr:pic>
      <xdr:nvPicPr>
        <xdr:cNvPr id="548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38966</xdr:rowOff>
    </xdr:to>
    <xdr:pic>
      <xdr:nvPicPr>
        <xdr:cNvPr id="548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8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54</xdr:row>
      <xdr:rowOff>29441</xdr:rowOff>
    </xdr:to>
    <xdr:pic>
      <xdr:nvPicPr>
        <xdr:cNvPr id="548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97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49</xdr:row>
      <xdr:rowOff>56285</xdr:rowOff>
    </xdr:to>
    <xdr:pic>
      <xdr:nvPicPr>
        <xdr:cNvPr id="548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07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8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8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55</xdr:row>
      <xdr:rowOff>50800</xdr:rowOff>
    </xdr:to>
    <xdr:pic>
      <xdr:nvPicPr>
        <xdr:cNvPr id="549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18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19626</xdr:rowOff>
    </xdr:to>
    <xdr:pic>
      <xdr:nvPicPr>
        <xdr:cNvPr id="549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19626</xdr:rowOff>
    </xdr:to>
    <xdr:pic>
      <xdr:nvPicPr>
        <xdr:cNvPr id="549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10101</xdr:rowOff>
    </xdr:to>
    <xdr:pic>
      <xdr:nvPicPr>
        <xdr:cNvPr id="549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10101</xdr:rowOff>
    </xdr:to>
    <xdr:pic>
      <xdr:nvPicPr>
        <xdr:cNvPr id="549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69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7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4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58</xdr:row>
      <xdr:rowOff>38676</xdr:rowOff>
    </xdr:to>
    <xdr:pic>
      <xdr:nvPicPr>
        <xdr:cNvPr id="549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172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128731</xdr:rowOff>
    </xdr:to>
    <xdr:pic>
      <xdr:nvPicPr>
        <xdr:cNvPr id="549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128731</xdr:rowOff>
    </xdr:to>
    <xdr:pic>
      <xdr:nvPicPr>
        <xdr:cNvPr id="549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2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109681</xdr:rowOff>
    </xdr:to>
    <xdr:pic>
      <xdr:nvPicPr>
        <xdr:cNvPr id="549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109681</xdr:rowOff>
    </xdr:to>
    <xdr:pic>
      <xdr:nvPicPr>
        <xdr:cNvPr id="549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109681</xdr:rowOff>
    </xdr:to>
    <xdr:pic>
      <xdr:nvPicPr>
        <xdr:cNvPr id="549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41</xdr:row>
      <xdr:rowOff>109681</xdr:rowOff>
    </xdr:to>
    <xdr:pic>
      <xdr:nvPicPr>
        <xdr:cNvPr id="549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61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157595</xdr:rowOff>
    </xdr:to>
    <xdr:pic>
      <xdr:nvPicPr>
        <xdr:cNvPr id="549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8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157595</xdr:rowOff>
    </xdr:to>
    <xdr:pic>
      <xdr:nvPicPr>
        <xdr:cNvPr id="549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5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40</xdr:row>
      <xdr:rowOff>138545</xdr:rowOff>
    </xdr:to>
    <xdr:pic>
      <xdr:nvPicPr>
        <xdr:cNvPr id="549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49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9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6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65</xdr:row>
      <xdr:rowOff>171740</xdr:rowOff>
    </xdr:to>
    <xdr:pic>
      <xdr:nvPicPr>
        <xdr:cNvPr id="549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1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140567</xdr:rowOff>
    </xdr:to>
    <xdr:pic>
      <xdr:nvPicPr>
        <xdr:cNvPr id="549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140567</xdr:rowOff>
    </xdr:to>
    <xdr:pic>
      <xdr:nvPicPr>
        <xdr:cNvPr id="549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131042</xdr:rowOff>
    </xdr:to>
    <xdr:pic>
      <xdr:nvPicPr>
        <xdr:cNvPr id="549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131042</xdr:rowOff>
    </xdr:to>
    <xdr:pic>
      <xdr:nvPicPr>
        <xdr:cNvPr id="549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6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A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2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68</xdr:row>
      <xdr:rowOff>169142</xdr:rowOff>
    </xdr:to>
    <xdr:pic>
      <xdr:nvPicPr>
        <xdr:cNvPr id="549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370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48200</xdr:rowOff>
    </xdr:to>
    <xdr:pic>
      <xdr:nvPicPr>
        <xdr:cNvPr id="549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48200</xdr:rowOff>
    </xdr:to>
    <xdr:pic>
      <xdr:nvPicPr>
        <xdr:cNvPr id="549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3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38675</xdr:rowOff>
    </xdr:to>
    <xdr:pic>
      <xdr:nvPicPr>
        <xdr:cNvPr id="549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38675</xdr:rowOff>
    </xdr:to>
    <xdr:pic>
      <xdr:nvPicPr>
        <xdr:cNvPr id="549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38675</xdr:rowOff>
    </xdr:to>
    <xdr:pic>
      <xdr:nvPicPr>
        <xdr:cNvPr id="549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51</xdr:row>
      <xdr:rowOff>38675</xdr:rowOff>
    </xdr:to>
    <xdr:pic>
      <xdr:nvPicPr>
        <xdr:cNvPr id="549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42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B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42719</xdr:rowOff>
    </xdr:to>
    <xdr:pic>
      <xdr:nvPicPr>
        <xdr:cNvPr id="549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4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45</xdr:row>
      <xdr:rowOff>79375</xdr:rowOff>
    </xdr:to>
    <xdr:pic>
      <xdr:nvPicPr>
        <xdr:cNvPr id="549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34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C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4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30</xdr:row>
      <xdr:rowOff>111414</xdr:rowOff>
    </xdr:to>
    <xdr:pic>
      <xdr:nvPicPr>
        <xdr:cNvPr id="549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185881</xdr:rowOff>
    </xdr:to>
    <xdr:pic>
      <xdr:nvPicPr>
        <xdr:cNvPr id="549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185881</xdr:rowOff>
    </xdr:to>
    <xdr:pic>
      <xdr:nvPicPr>
        <xdr:cNvPr id="549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185881</xdr:rowOff>
    </xdr:to>
    <xdr:pic>
      <xdr:nvPicPr>
        <xdr:cNvPr id="549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185881</xdr:rowOff>
    </xdr:to>
    <xdr:pic>
      <xdr:nvPicPr>
        <xdr:cNvPr id="550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D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10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5773</xdr:rowOff>
    </xdr:to>
    <xdr:pic>
      <xdr:nvPicPr>
        <xdr:cNvPr id="550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9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</xdr:row>
      <xdr:rowOff>0</xdr:rowOff>
    </xdr:from>
    <xdr:to>
      <xdr:col>1</xdr:col>
      <xdr:colOff>581025</xdr:colOff>
      <xdr:row>20</xdr:row>
      <xdr:rowOff>148937</xdr:rowOff>
    </xdr:to>
    <xdr:pic>
      <xdr:nvPicPr>
        <xdr:cNvPr id="550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657225"/>
          <a:ext cx="0" cy="394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190212</xdr:rowOff>
    </xdr:to>
    <xdr:pic>
      <xdr:nvPicPr>
        <xdr:cNvPr id="550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E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190212</xdr:rowOff>
    </xdr:to>
    <xdr:pic>
      <xdr:nvPicPr>
        <xdr:cNvPr id="550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0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1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2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3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</xdr:row>
      <xdr:rowOff>0</xdr:rowOff>
    </xdr:from>
    <xdr:to>
      <xdr:col>1</xdr:col>
      <xdr:colOff>581025</xdr:colOff>
      <xdr:row>20</xdr:row>
      <xdr:rowOff>187037</xdr:rowOff>
    </xdr:to>
    <xdr:pic>
      <xdr:nvPicPr>
        <xdr:cNvPr id="550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4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6775"/>
          <a:ext cx="0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5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6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7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8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9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26</xdr:row>
      <xdr:rowOff>89765</xdr:rowOff>
    </xdr:to>
    <xdr:pic>
      <xdr:nvPicPr>
        <xdr:cNvPr id="550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A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14825"/>
          <a:ext cx="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B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C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D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3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E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FFD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4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42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4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50</xdr:row>
      <xdr:rowOff>61769</xdr:rowOff>
    </xdr:to>
    <xdr:pic>
      <xdr:nvPicPr>
        <xdr:cNvPr id="5504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26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40121</xdr:rowOff>
    </xdr:to>
    <xdr:pic>
      <xdr:nvPicPr>
        <xdr:cNvPr id="5504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40121</xdr:rowOff>
    </xdr:to>
    <xdr:pic>
      <xdr:nvPicPr>
        <xdr:cNvPr id="5504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0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30596</xdr:rowOff>
    </xdr:to>
    <xdr:pic>
      <xdr:nvPicPr>
        <xdr:cNvPr id="5504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30596</xdr:rowOff>
    </xdr:to>
    <xdr:pic>
      <xdr:nvPicPr>
        <xdr:cNvPr id="5504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79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4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0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8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5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6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6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53</xdr:row>
      <xdr:rowOff>62057</xdr:rowOff>
    </xdr:to>
    <xdr:pic>
      <xdr:nvPicPr>
        <xdr:cNvPr id="5506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1082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6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6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6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6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6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6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6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190211</xdr:rowOff>
    </xdr:to>
    <xdr:pic>
      <xdr:nvPicPr>
        <xdr:cNvPr id="5507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865</xdr:rowOff>
    </xdr:to>
    <xdr:pic>
      <xdr:nvPicPr>
        <xdr:cNvPr id="5507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1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36</xdr:row>
      <xdr:rowOff>865</xdr:rowOff>
    </xdr:to>
    <xdr:pic>
      <xdr:nvPicPr>
        <xdr:cNvPr id="5507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9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7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7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7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35</xdr:row>
      <xdr:rowOff>175779</xdr:rowOff>
    </xdr:to>
    <xdr:pic>
      <xdr:nvPicPr>
        <xdr:cNvPr id="5507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47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7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7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7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8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8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32</xdr:row>
      <xdr:rowOff>166831</xdr:rowOff>
    </xdr:to>
    <xdr:pic>
      <xdr:nvPicPr>
        <xdr:cNvPr id="5508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2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8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90" name="Picture 35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9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46</xdr:row>
      <xdr:rowOff>112280</xdr:rowOff>
    </xdr:to>
    <xdr:pic>
      <xdr:nvPicPr>
        <xdr:cNvPr id="5509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57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88898</xdr:rowOff>
    </xdr:to>
    <xdr:pic>
      <xdr:nvPicPr>
        <xdr:cNvPr id="5509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88898</xdr:rowOff>
    </xdr:to>
    <xdr:pic>
      <xdr:nvPicPr>
        <xdr:cNvPr id="5509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88898</xdr:rowOff>
    </xdr:to>
    <xdr:pic>
      <xdr:nvPicPr>
        <xdr:cNvPr id="5509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88898</xdr:rowOff>
    </xdr:to>
    <xdr:pic>
      <xdr:nvPicPr>
        <xdr:cNvPr id="5509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2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09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09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09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3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6" name="Picture 24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0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48</xdr:row>
      <xdr:rowOff>107948</xdr:rowOff>
    </xdr:to>
    <xdr:pic>
      <xdr:nvPicPr>
        <xdr:cNvPr id="5511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994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173182</xdr:rowOff>
    </xdr:to>
    <xdr:pic>
      <xdr:nvPicPr>
        <xdr:cNvPr id="5511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173182</xdr:rowOff>
    </xdr:to>
    <xdr:pic>
      <xdr:nvPicPr>
        <xdr:cNvPr id="5511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150669</xdr:rowOff>
    </xdr:to>
    <xdr:pic>
      <xdr:nvPicPr>
        <xdr:cNvPr id="5511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150669</xdr:rowOff>
    </xdr:to>
    <xdr:pic>
      <xdr:nvPicPr>
        <xdr:cNvPr id="5511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1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1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150669</xdr:rowOff>
    </xdr:to>
    <xdr:pic>
      <xdr:nvPicPr>
        <xdr:cNvPr id="5511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150669</xdr:rowOff>
    </xdr:to>
    <xdr:pic>
      <xdr:nvPicPr>
        <xdr:cNvPr id="5511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704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1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4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2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2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2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2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33</xdr:row>
      <xdr:rowOff>66098</xdr:rowOff>
    </xdr:to>
    <xdr:pic>
      <xdr:nvPicPr>
        <xdr:cNvPr id="5512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96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83126</xdr:rowOff>
    </xdr:to>
    <xdr:pic>
      <xdr:nvPicPr>
        <xdr:cNvPr id="5512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5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83126</xdr:rowOff>
    </xdr:to>
    <xdr:pic>
      <xdr:nvPicPr>
        <xdr:cNvPr id="5512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6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83126</xdr:rowOff>
    </xdr:to>
    <xdr:pic>
      <xdr:nvPicPr>
        <xdr:cNvPr id="5512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7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83126</xdr:rowOff>
    </xdr:to>
    <xdr:pic>
      <xdr:nvPicPr>
        <xdr:cNvPr id="55128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8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581025</xdr:colOff>
      <xdr:row>29</xdr:row>
      <xdr:rowOff>83126</xdr:rowOff>
    </xdr:to>
    <xdr:pic>
      <xdr:nvPicPr>
        <xdr:cNvPr id="5512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9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617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0</xdr:row>
      <xdr:rowOff>247650</xdr:rowOff>
    </xdr:from>
    <xdr:to>
      <xdr:col>1</xdr:col>
      <xdr:colOff>942975</xdr:colOff>
      <xdr:row>30</xdr:row>
      <xdr:rowOff>95249</xdr:rowOff>
    </xdr:to>
    <xdr:pic>
      <xdr:nvPicPr>
        <xdr:cNvPr id="5513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A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28600"/>
          <a:ext cx="0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1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B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2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C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3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D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4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E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5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5F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6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0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7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1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8" name="Picture 2340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2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39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3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0</xdr:rowOff>
    </xdr:from>
    <xdr:to>
      <xdr:col>1</xdr:col>
      <xdr:colOff>581025</xdr:colOff>
      <xdr:row>13</xdr:row>
      <xdr:rowOff>57150</xdr:rowOff>
    </xdr:to>
    <xdr:pic>
      <xdr:nvPicPr>
        <xdr:cNvPr id="55140" name="Picture 26" descr="http://hrmsapps5.axisb.com:8000/OA_HTML/cabo/images/swan/t.gif">
          <a:extLst>
            <a:ext uri="{FF2B5EF4-FFF2-40B4-BE49-F238E27FC236}">
              <a16:creationId xmlns:a16="http://schemas.microsoft.com/office/drawing/2014/main" id="{00000000-0008-0000-0000-000064D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909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B1" zoomScale="110" zoomScaleNormal="110" workbookViewId="0">
      <pane ySplit="1" topLeftCell="A2" activePane="bottomLeft" state="frozen"/>
      <selection pane="bottomLeft" activeCell="B8" sqref="B8"/>
    </sheetView>
  </sheetViews>
  <sheetFormatPr defaultColWidth="9.1796875" defaultRowHeight="14.5" x14ac:dyDescent="0.35"/>
  <cols>
    <col min="1" max="1" width="4.54296875" style="10" customWidth="1"/>
    <col min="2" max="2" width="39.54296875" style="11" customWidth="1"/>
    <col min="3" max="3" width="21.81640625" style="11" customWidth="1"/>
    <col min="4" max="4" width="14" style="10" customWidth="1"/>
    <col min="5" max="6" width="14.1796875" style="10" customWidth="1"/>
    <col min="7" max="7" width="14" style="10" customWidth="1"/>
    <col min="8" max="8" width="19.54296875" style="10" customWidth="1"/>
    <col min="9" max="9" width="28" style="11" customWidth="1"/>
    <col min="10" max="10" width="9.81640625" style="11" hidden="1" customWidth="1"/>
    <col min="11" max="16384" width="9.1796875" style="11"/>
  </cols>
  <sheetData>
    <row r="1" spans="1:11" ht="18" customHeight="1" x14ac:dyDescent="0.35">
      <c r="B1" s="16" t="s">
        <v>87</v>
      </c>
      <c r="C1" s="16"/>
      <c r="D1" s="16"/>
      <c r="E1" s="16"/>
      <c r="F1" s="16"/>
      <c r="G1" s="16"/>
      <c r="H1" s="16"/>
      <c r="I1" s="16"/>
    </row>
    <row r="2" spans="1:11" s="12" customFormat="1" ht="20.25" customHeight="1" x14ac:dyDescent="0.35">
      <c r="A2" s="17" t="s">
        <v>7</v>
      </c>
      <c r="B2" s="17" t="s">
        <v>6</v>
      </c>
      <c r="C2" s="17" t="s">
        <v>5</v>
      </c>
      <c r="D2" s="17" t="s">
        <v>8</v>
      </c>
      <c r="E2" s="17" t="s">
        <v>4</v>
      </c>
      <c r="F2" s="17"/>
      <c r="G2" s="17"/>
      <c r="H2" s="17"/>
      <c r="I2" s="17"/>
    </row>
    <row r="3" spans="1:11" s="12" customFormat="1" ht="16.5" customHeight="1" x14ac:dyDescent="0.35">
      <c r="A3" s="17"/>
      <c r="B3" s="17"/>
      <c r="C3" s="17"/>
      <c r="D3" s="17"/>
      <c r="E3" s="17" t="s">
        <v>3</v>
      </c>
      <c r="F3" s="17"/>
      <c r="G3" s="17" t="s">
        <v>9</v>
      </c>
      <c r="H3" s="17"/>
      <c r="I3" s="17" t="s">
        <v>2</v>
      </c>
    </row>
    <row r="4" spans="1:11" s="12" customFormat="1" ht="31.5" customHeight="1" x14ac:dyDescent="0.35">
      <c r="A4" s="17"/>
      <c r="B4" s="17"/>
      <c r="C4" s="17"/>
      <c r="D4" s="17"/>
      <c r="E4" s="8" t="s">
        <v>1</v>
      </c>
      <c r="F4" s="8" t="s">
        <v>0</v>
      </c>
      <c r="G4" s="8" t="s">
        <v>1</v>
      </c>
      <c r="H4" s="8" t="s">
        <v>0</v>
      </c>
      <c r="I4" s="17"/>
    </row>
    <row r="5" spans="1:11" s="14" customFormat="1" ht="15.5" customHeight="1" x14ac:dyDescent="0.35">
      <c r="A5" s="1">
        <v>1</v>
      </c>
      <c r="B5" s="2" t="s">
        <v>10</v>
      </c>
      <c r="C5" s="2" t="s">
        <v>15</v>
      </c>
      <c r="D5" s="18">
        <v>1</v>
      </c>
      <c r="E5" s="18" t="s">
        <v>26</v>
      </c>
      <c r="F5" s="18" t="s">
        <v>26</v>
      </c>
      <c r="G5" s="18" t="s">
        <v>26</v>
      </c>
      <c r="H5" s="18">
        <f>2000/100000</f>
        <v>0.02</v>
      </c>
      <c r="I5" s="18" t="s">
        <v>26</v>
      </c>
      <c r="J5" s="13"/>
    </row>
    <row r="6" spans="1:11" s="14" customFormat="1" ht="15.5" customHeight="1" x14ac:dyDescent="0.35">
      <c r="A6" s="1">
        <v>2</v>
      </c>
      <c r="B6" s="2" t="s">
        <v>11</v>
      </c>
      <c r="C6" s="2" t="s">
        <v>16</v>
      </c>
      <c r="D6" s="18">
        <v>1</v>
      </c>
      <c r="E6" s="18" t="s">
        <v>26</v>
      </c>
      <c r="F6" s="18" t="s">
        <v>26</v>
      </c>
      <c r="G6" s="18" t="s">
        <v>26</v>
      </c>
      <c r="H6" s="18">
        <f>1000/100000</f>
        <v>0.01</v>
      </c>
      <c r="I6" s="18" t="s">
        <v>26</v>
      </c>
      <c r="J6" s="13"/>
    </row>
    <row r="7" spans="1:11" s="14" customFormat="1" ht="15.5" customHeight="1" x14ac:dyDescent="0.35">
      <c r="A7" s="1">
        <v>3</v>
      </c>
      <c r="B7" s="2" t="s">
        <v>12</v>
      </c>
      <c r="C7" s="2" t="s">
        <v>17</v>
      </c>
      <c r="D7" s="18">
        <v>26</v>
      </c>
      <c r="E7" s="18" t="s">
        <v>26</v>
      </c>
      <c r="F7" s="18" t="s">
        <v>26</v>
      </c>
      <c r="G7" s="18" t="s">
        <v>26</v>
      </c>
      <c r="H7" s="18">
        <f>1000/100000</f>
        <v>0.01</v>
      </c>
      <c r="I7" s="18" t="s">
        <v>26</v>
      </c>
      <c r="J7" s="13"/>
    </row>
    <row r="8" spans="1:11" s="14" customFormat="1" ht="15.5" customHeight="1" x14ac:dyDescent="0.35">
      <c r="A8" s="1">
        <v>4</v>
      </c>
      <c r="B8" s="2" t="s">
        <v>13</v>
      </c>
      <c r="C8" s="2" t="s">
        <v>18</v>
      </c>
      <c r="D8" s="18">
        <v>5</v>
      </c>
      <c r="E8" s="18" t="s">
        <v>26</v>
      </c>
      <c r="F8" s="18" t="s">
        <v>26</v>
      </c>
      <c r="G8" s="18" t="s">
        <v>26</v>
      </c>
      <c r="H8" s="18">
        <f>2000/100000</f>
        <v>0.02</v>
      </c>
      <c r="I8" s="18" t="s">
        <v>26</v>
      </c>
      <c r="J8" s="13"/>
    </row>
    <row r="9" spans="1:11" s="14" customFormat="1" ht="15.5" customHeight="1" x14ac:dyDescent="0.35">
      <c r="A9" s="1">
        <v>5</v>
      </c>
      <c r="B9" s="2" t="s">
        <v>46</v>
      </c>
      <c r="C9" s="2" t="s">
        <v>19</v>
      </c>
      <c r="D9" s="7">
        <v>331</v>
      </c>
      <c r="E9" s="18" t="s">
        <v>26</v>
      </c>
      <c r="F9" s="18" t="s">
        <v>26</v>
      </c>
      <c r="G9" s="18" t="s">
        <v>26</v>
      </c>
      <c r="H9" s="18">
        <f>1000/100000</f>
        <v>0.01</v>
      </c>
      <c r="I9" s="18" t="s">
        <v>26</v>
      </c>
      <c r="J9" s="13"/>
    </row>
    <row r="10" spans="1:11" s="14" customFormat="1" ht="15.5" customHeight="1" x14ac:dyDescent="0.35">
      <c r="A10" s="1">
        <v>6</v>
      </c>
      <c r="B10" s="2" t="s">
        <v>14</v>
      </c>
      <c r="C10" s="2" t="s">
        <v>20</v>
      </c>
      <c r="D10" s="18">
        <v>0</v>
      </c>
      <c r="E10" s="18" t="s">
        <v>26</v>
      </c>
      <c r="F10" s="18" t="s">
        <v>26</v>
      </c>
      <c r="G10" s="18" t="s">
        <v>26</v>
      </c>
      <c r="H10" s="18">
        <f>27500/100000</f>
        <v>0.27500000000000002</v>
      </c>
      <c r="I10" s="18" t="s">
        <v>26</v>
      </c>
      <c r="J10" s="13"/>
    </row>
    <row r="11" spans="1:11" s="14" customFormat="1" ht="15.5" customHeight="1" x14ac:dyDescent="0.35">
      <c r="A11" s="1">
        <v>7</v>
      </c>
      <c r="B11" s="2" t="s">
        <v>21</v>
      </c>
      <c r="C11" s="2" t="s">
        <v>22</v>
      </c>
      <c r="D11" s="7">
        <v>18</v>
      </c>
      <c r="E11" s="18" t="s">
        <v>26</v>
      </c>
      <c r="F11" s="18">
        <v>1</v>
      </c>
      <c r="G11" s="18" t="s">
        <v>26</v>
      </c>
      <c r="H11" s="18">
        <v>0</v>
      </c>
      <c r="I11" s="18" t="s">
        <v>26</v>
      </c>
      <c r="J11" s="13"/>
      <c r="K11" s="15"/>
    </row>
    <row r="12" spans="1:11" s="14" customFormat="1" ht="15.5" customHeight="1" x14ac:dyDescent="0.35">
      <c r="A12" s="1">
        <v>8</v>
      </c>
      <c r="B12" s="2" t="s">
        <v>23</v>
      </c>
      <c r="C12" s="2" t="s">
        <v>24</v>
      </c>
      <c r="D12" s="7">
        <v>7</v>
      </c>
      <c r="E12" s="18" t="s">
        <v>26</v>
      </c>
      <c r="F12" s="18" t="s">
        <v>26</v>
      </c>
      <c r="G12" s="18" t="s">
        <v>26</v>
      </c>
      <c r="H12" s="18">
        <f>500/100000</f>
        <v>5.0000000000000001E-3</v>
      </c>
      <c r="I12" s="18"/>
      <c r="J12" s="13"/>
    </row>
    <row r="13" spans="1:11" s="14" customFormat="1" ht="15.5" customHeight="1" x14ac:dyDescent="0.35">
      <c r="A13" s="1">
        <v>9</v>
      </c>
      <c r="B13" s="2" t="s">
        <v>45</v>
      </c>
      <c r="C13" s="2" t="s">
        <v>25</v>
      </c>
      <c r="D13" s="3">
        <v>78</v>
      </c>
      <c r="E13" s="3" t="s">
        <v>26</v>
      </c>
      <c r="F13" s="3" t="s">
        <v>26</v>
      </c>
      <c r="G13" s="3" t="s">
        <v>26</v>
      </c>
      <c r="H13" s="3">
        <f>500/100000</f>
        <v>5.0000000000000001E-3</v>
      </c>
      <c r="I13" s="3" t="s">
        <v>26</v>
      </c>
      <c r="J13" s="13"/>
    </row>
    <row r="14" spans="1:11" s="14" customFormat="1" ht="15.5" customHeight="1" x14ac:dyDescent="0.35">
      <c r="A14" s="1">
        <v>10</v>
      </c>
      <c r="B14" s="5" t="s">
        <v>27</v>
      </c>
      <c r="C14" s="5" t="s">
        <v>36</v>
      </c>
      <c r="D14" s="7">
        <v>10</v>
      </c>
      <c r="E14" s="18" t="s">
        <v>26</v>
      </c>
      <c r="F14" s="18" t="s">
        <v>26</v>
      </c>
      <c r="G14" s="18" t="s">
        <v>26</v>
      </c>
      <c r="H14" s="18">
        <f>25700/100000</f>
        <v>0.25700000000000001</v>
      </c>
      <c r="I14" s="18" t="s">
        <v>26</v>
      </c>
    </row>
    <row r="15" spans="1:11" s="14" customFormat="1" ht="15.5" customHeight="1" x14ac:dyDescent="0.35">
      <c r="A15" s="1">
        <v>11</v>
      </c>
      <c r="B15" s="5" t="s">
        <v>28</v>
      </c>
      <c r="C15" s="5" t="s">
        <v>37</v>
      </c>
      <c r="D15" s="7">
        <v>4</v>
      </c>
      <c r="E15" s="18" t="s">
        <v>26</v>
      </c>
      <c r="F15" s="18" t="s">
        <v>26</v>
      </c>
      <c r="G15" s="18" t="s">
        <v>26</v>
      </c>
      <c r="H15" s="18">
        <f>111000/100000</f>
        <v>1.1100000000000001</v>
      </c>
      <c r="I15" s="18" t="s">
        <v>26</v>
      </c>
    </row>
    <row r="16" spans="1:11" s="14" customFormat="1" ht="15.5" customHeight="1" x14ac:dyDescent="0.35">
      <c r="A16" s="1">
        <v>12</v>
      </c>
      <c r="B16" s="5" t="s">
        <v>29</v>
      </c>
      <c r="C16" s="5" t="s">
        <v>38</v>
      </c>
      <c r="D16" s="7">
        <v>9</v>
      </c>
      <c r="E16" s="18" t="s">
        <v>26</v>
      </c>
      <c r="F16" s="4">
        <v>1</v>
      </c>
      <c r="G16" s="18" t="s">
        <v>26</v>
      </c>
      <c r="H16" s="18">
        <f>1280025.79/100000</f>
        <v>12.8002579</v>
      </c>
      <c r="I16" s="18" t="s">
        <v>26</v>
      </c>
    </row>
    <row r="17" spans="1:9" s="14" customFormat="1" ht="15.5" customHeight="1" x14ac:dyDescent="0.35">
      <c r="A17" s="1">
        <v>13</v>
      </c>
      <c r="B17" s="5" t="s">
        <v>30</v>
      </c>
      <c r="C17" s="5" t="s">
        <v>39</v>
      </c>
      <c r="D17" s="4">
        <v>3</v>
      </c>
      <c r="E17" s="18" t="s">
        <v>26</v>
      </c>
      <c r="F17" s="18" t="s">
        <v>26</v>
      </c>
      <c r="G17" s="18" t="s">
        <v>26</v>
      </c>
      <c r="H17" s="18">
        <f>3000/100000</f>
        <v>0.03</v>
      </c>
      <c r="I17" s="18" t="s">
        <v>26</v>
      </c>
    </row>
    <row r="18" spans="1:9" s="14" customFormat="1" ht="15.5" customHeight="1" x14ac:dyDescent="0.35">
      <c r="A18" s="1">
        <v>14</v>
      </c>
      <c r="B18" s="19" t="s">
        <v>31</v>
      </c>
      <c r="C18" s="5" t="s">
        <v>40</v>
      </c>
      <c r="D18" s="7">
        <v>41</v>
      </c>
      <c r="E18" s="18" t="s">
        <v>26</v>
      </c>
      <c r="F18" s="18" t="s">
        <v>26</v>
      </c>
      <c r="G18" s="18" t="s">
        <v>26</v>
      </c>
      <c r="H18" s="18">
        <f>500/100000</f>
        <v>5.0000000000000001E-3</v>
      </c>
      <c r="I18" s="18" t="s">
        <v>26</v>
      </c>
    </row>
    <row r="19" spans="1:9" s="14" customFormat="1" ht="15.5" customHeight="1" x14ac:dyDescent="0.35">
      <c r="A19" s="1">
        <v>15</v>
      </c>
      <c r="B19" s="19" t="s">
        <v>32</v>
      </c>
      <c r="C19" s="5" t="s">
        <v>41</v>
      </c>
      <c r="D19" s="7">
        <v>4</v>
      </c>
      <c r="E19" s="18" t="s">
        <v>26</v>
      </c>
      <c r="F19" s="18" t="s">
        <v>26</v>
      </c>
      <c r="G19" s="18" t="s">
        <v>26</v>
      </c>
      <c r="H19" s="18">
        <f>7000/100000</f>
        <v>7.0000000000000007E-2</v>
      </c>
      <c r="I19" s="18" t="s">
        <v>26</v>
      </c>
    </row>
    <row r="20" spans="1:9" s="14" customFormat="1" ht="15.5" customHeight="1" x14ac:dyDescent="0.35">
      <c r="A20" s="1">
        <v>16</v>
      </c>
      <c r="B20" s="5" t="s">
        <v>33</v>
      </c>
      <c r="C20" s="5" t="s">
        <v>42</v>
      </c>
      <c r="D20" s="7">
        <v>7</v>
      </c>
      <c r="E20" s="18" t="s">
        <v>26</v>
      </c>
      <c r="F20" s="18" t="s">
        <v>26</v>
      </c>
      <c r="G20" s="18" t="s">
        <v>26</v>
      </c>
      <c r="H20" s="18">
        <f>5000/100000</f>
        <v>0.05</v>
      </c>
      <c r="I20" s="18" t="s">
        <v>26</v>
      </c>
    </row>
    <row r="21" spans="1:9" s="14" customFormat="1" ht="15.5" customHeight="1" x14ac:dyDescent="0.35">
      <c r="A21" s="1">
        <v>17</v>
      </c>
      <c r="B21" s="5" t="s">
        <v>34</v>
      </c>
      <c r="C21" s="5" t="s">
        <v>43</v>
      </c>
      <c r="D21" s="7">
        <v>9</v>
      </c>
      <c r="E21" s="3" t="s">
        <v>26</v>
      </c>
      <c r="F21" s="3" t="s">
        <v>26</v>
      </c>
      <c r="G21" s="3" t="s">
        <v>26</v>
      </c>
      <c r="H21" s="3">
        <f>2500/100000</f>
        <v>2.5000000000000001E-2</v>
      </c>
      <c r="I21" s="3" t="s">
        <v>26</v>
      </c>
    </row>
    <row r="22" spans="1:9" s="14" customFormat="1" ht="15.5" customHeight="1" x14ac:dyDescent="0.35">
      <c r="A22" s="1">
        <v>18</v>
      </c>
      <c r="B22" s="5" t="s">
        <v>35</v>
      </c>
      <c r="C22" s="5" t="s">
        <v>44</v>
      </c>
      <c r="D22" s="4">
        <v>0</v>
      </c>
      <c r="E22" s="3" t="s">
        <v>26</v>
      </c>
      <c r="F22" s="3" t="s">
        <v>26</v>
      </c>
      <c r="G22" s="3" t="s">
        <v>26</v>
      </c>
      <c r="H22" s="3">
        <f>260314/100000</f>
        <v>2.6031399999999998</v>
      </c>
      <c r="I22" s="3" t="s">
        <v>26</v>
      </c>
    </row>
    <row r="23" spans="1:9" ht="15.5" customHeight="1" x14ac:dyDescent="0.35">
      <c r="A23" s="7">
        <v>19</v>
      </c>
      <c r="B23" s="6" t="s">
        <v>47</v>
      </c>
      <c r="C23" s="6" t="s">
        <v>49</v>
      </c>
      <c r="D23" s="7">
        <v>3</v>
      </c>
      <c r="E23" s="3" t="s">
        <v>26</v>
      </c>
      <c r="F23" s="3">
        <v>1</v>
      </c>
      <c r="G23" s="3" t="s">
        <v>26</v>
      </c>
      <c r="H23" s="7">
        <v>0</v>
      </c>
      <c r="I23" s="3" t="s">
        <v>26</v>
      </c>
    </row>
    <row r="24" spans="1:9" ht="15.5" customHeight="1" x14ac:dyDescent="0.35">
      <c r="A24" s="7">
        <v>20</v>
      </c>
      <c r="B24" s="6" t="s">
        <v>48</v>
      </c>
      <c r="C24" s="6" t="s">
        <v>50</v>
      </c>
      <c r="D24" s="7">
        <v>20</v>
      </c>
      <c r="E24" s="3" t="s">
        <v>26</v>
      </c>
      <c r="F24" s="3">
        <v>1</v>
      </c>
      <c r="G24" s="3" t="s">
        <v>26</v>
      </c>
      <c r="H24" s="7">
        <v>0</v>
      </c>
      <c r="I24" s="3" t="s">
        <v>26</v>
      </c>
    </row>
    <row r="25" spans="1:9" ht="15.5" customHeight="1" x14ac:dyDescent="0.35">
      <c r="A25" s="1">
        <v>21</v>
      </c>
      <c r="B25" s="6" t="s">
        <v>51</v>
      </c>
      <c r="C25" s="6" t="s">
        <v>60</v>
      </c>
      <c r="D25" s="7">
        <v>1</v>
      </c>
      <c r="E25" s="3" t="s">
        <v>26</v>
      </c>
      <c r="F25" s="3" t="s">
        <v>26</v>
      </c>
      <c r="G25" s="3" t="s">
        <v>26</v>
      </c>
      <c r="H25" s="7">
        <f>2000/100000</f>
        <v>0.02</v>
      </c>
      <c r="I25" s="3" t="s">
        <v>26</v>
      </c>
    </row>
    <row r="26" spans="1:9" ht="15.5" customHeight="1" x14ac:dyDescent="0.35">
      <c r="A26" s="7">
        <v>22</v>
      </c>
      <c r="B26" s="6" t="s">
        <v>52</v>
      </c>
      <c r="C26" s="6" t="s">
        <v>61</v>
      </c>
      <c r="D26" s="7">
        <v>0</v>
      </c>
      <c r="E26" s="3" t="s">
        <v>26</v>
      </c>
      <c r="F26" s="3" t="s">
        <v>26</v>
      </c>
      <c r="G26" s="3" t="s">
        <v>26</v>
      </c>
      <c r="H26" s="7">
        <f>1000/100000</f>
        <v>0.01</v>
      </c>
      <c r="I26" s="3" t="s">
        <v>26</v>
      </c>
    </row>
    <row r="27" spans="1:9" ht="15.5" customHeight="1" x14ac:dyDescent="0.35">
      <c r="A27" s="7">
        <v>23</v>
      </c>
      <c r="B27" s="6" t="s">
        <v>53</v>
      </c>
      <c r="C27" s="6" t="s">
        <v>62</v>
      </c>
      <c r="D27" s="7">
        <v>2</v>
      </c>
      <c r="E27" s="3" t="s">
        <v>26</v>
      </c>
      <c r="F27" s="3" t="s">
        <v>26</v>
      </c>
      <c r="G27" s="3" t="s">
        <v>26</v>
      </c>
      <c r="H27" s="7">
        <f>700/100000</f>
        <v>7.0000000000000001E-3</v>
      </c>
      <c r="I27" s="3" t="s">
        <v>26</v>
      </c>
    </row>
    <row r="28" spans="1:9" ht="15.5" customHeight="1" x14ac:dyDescent="0.35">
      <c r="A28" s="1">
        <v>24</v>
      </c>
      <c r="B28" s="6" t="s">
        <v>54</v>
      </c>
      <c r="C28" s="6" t="s">
        <v>63</v>
      </c>
      <c r="D28" s="7">
        <v>3</v>
      </c>
      <c r="E28" s="3" t="s">
        <v>26</v>
      </c>
      <c r="F28" s="3" t="s">
        <v>26</v>
      </c>
      <c r="G28" s="3" t="s">
        <v>26</v>
      </c>
      <c r="H28" s="7">
        <f>3400/100000</f>
        <v>3.4000000000000002E-2</v>
      </c>
      <c r="I28" s="3" t="s">
        <v>26</v>
      </c>
    </row>
    <row r="29" spans="1:9" ht="15.5" customHeight="1" x14ac:dyDescent="0.35">
      <c r="A29" s="7">
        <v>25</v>
      </c>
      <c r="B29" s="6" t="s">
        <v>55</v>
      </c>
      <c r="C29" s="6" t="s">
        <v>64</v>
      </c>
      <c r="D29" s="7">
        <v>1</v>
      </c>
      <c r="E29" s="3" t="s">
        <v>26</v>
      </c>
      <c r="F29" s="3" t="s">
        <v>26</v>
      </c>
      <c r="G29" s="3" t="s">
        <v>26</v>
      </c>
      <c r="H29" s="7">
        <f>3100/100000</f>
        <v>3.1E-2</v>
      </c>
      <c r="I29" s="3" t="s">
        <v>26</v>
      </c>
    </row>
    <row r="30" spans="1:9" ht="15.5" customHeight="1" x14ac:dyDescent="0.35">
      <c r="A30" s="7">
        <v>26</v>
      </c>
      <c r="B30" s="6" t="s">
        <v>56</v>
      </c>
      <c r="C30" s="6" t="s">
        <v>65</v>
      </c>
      <c r="D30" s="7">
        <v>2</v>
      </c>
      <c r="E30" s="3" t="s">
        <v>26</v>
      </c>
      <c r="F30" s="7">
        <v>1</v>
      </c>
      <c r="G30" s="3" t="s">
        <v>26</v>
      </c>
      <c r="H30" s="7">
        <f>38900/100000</f>
        <v>0.38900000000000001</v>
      </c>
      <c r="I30" s="3" t="s">
        <v>26</v>
      </c>
    </row>
    <row r="31" spans="1:9" ht="15.5" customHeight="1" x14ac:dyDescent="0.35">
      <c r="A31" s="1">
        <v>27</v>
      </c>
      <c r="B31" s="6" t="s">
        <v>57</v>
      </c>
      <c r="C31" s="6" t="s">
        <v>66</v>
      </c>
      <c r="D31" s="7">
        <v>0</v>
      </c>
      <c r="E31" s="3" t="s">
        <v>26</v>
      </c>
      <c r="F31" s="3" t="s">
        <v>26</v>
      </c>
      <c r="G31" s="3" t="s">
        <v>26</v>
      </c>
      <c r="H31" s="7">
        <f>126/100000</f>
        <v>1.2600000000000001E-3</v>
      </c>
      <c r="I31" s="3" t="s">
        <v>26</v>
      </c>
    </row>
    <row r="32" spans="1:9" ht="15.5" customHeight="1" x14ac:dyDescent="0.35">
      <c r="A32" s="7">
        <v>28</v>
      </c>
      <c r="B32" s="6" t="s">
        <v>58</v>
      </c>
      <c r="C32" s="6" t="s">
        <v>67</v>
      </c>
      <c r="D32" s="7">
        <v>42</v>
      </c>
      <c r="E32" s="3" t="s">
        <v>26</v>
      </c>
      <c r="F32" s="3" t="s">
        <v>26</v>
      </c>
      <c r="G32" s="3" t="s">
        <v>26</v>
      </c>
      <c r="H32" s="7">
        <f>2400/100000</f>
        <v>2.4E-2</v>
      </c>
      <c r="I32" s="3" t="s">
        <v>26</v>
      </c>
    </row>
    <row r="33" spans="1:9" ht="15.5" customHeight="1" x14ac:dyDescent="0.35">
      <c r="A33" s="7">
        <v>29</v>
      </c>
      <c r="B33" s="6" t="s">
        <v>59</v>
      </c>
      <c r="C33" s="6" t="s">
        <v>68</v>
      </c>
      <c r="D33" s="7">
        <v>2</v>
      </c>
      <c r="E33" s="3" t="s">
        <v>26</v>
      </c>
      <c r="F33" s="3" t="s">
        <v>26</v>
      </c>
      <c r="G33" s="3" t="s">
        <v>26</v>
      </c>
      <c r="H33" s="7">
        <f>2000/100000</f>
        <v>0.02</v>
      </c>
      <c r="I33" s="3" t="s">
        <v>26</v>
      </c>
    </row>
    <row r="34" spans="1:9" ht="15.5" customHeight="1" x14ac:dyDescent="0.35">
      <c r="A34" s="7">
        <v>30</v>
      </c>
      <c r="B34" s="6" t="s">
        <v>69</v>
      </c>
      <c r="C34" s="6" t="s">
        <v>76</v>
      </c>
      <c r="D34" s="7">
        <v>7</v>
      </c>
      <c r="E34" s="3" t="s">
        <v>26</v>
      </c>
      <c r="F34" s="7">
        <v>1</v>
      </c>
      <c r="G34" s="3" t="s">
        <v>26</v>
      </c>
      <c r="H34" s="7">
        <v>0</v>
      </c>
      <c r="I34" s="3" t="s">
        <v>26</v>
      </c>
    </row>
    <row r="35" spans="1:9" ht="15.5" customHeight="1" x14ac:dyDescent="0.35">
      <c r="A35" s="7">
        <v>31</v>
      </c>
      <c r="B35" s="6" t="s">
        <v>70</v>
      </c>
      <c r="C35" s="6" t="s">
        <v>77</v>
      </c>
      <c r="D35" s="7">
        <v>2</v>
      </c>
      <c r="E35" s="3" t="s">
        <v>26</v>
      </c>
      <c r="F35" s="7">
        <v>1</v>
      </c>
      <c r="G35" s="3" t="s">
        <v>26</v>
      </c>
      <c r="H35" s="7">
        <v>0</v>
      </c>
      <c r="I35" s="3" t="s">
        <v>26</v>
      </c>
    </row>
    <row r="36" spans="1:9" ht="15.5" customHeight="1" x14ac:dyDescent="0.35">
      <c r="A36" s="7">
        <v>32</v>
      </c>
      <c r="B36" s="6" t="s">
        <v>71</v>
      </c>
      <c r="C36" s="6" t="s">
        <v>78</v>
      </c>
      <c r="D36" s="7">
        <v>0</v>
      </c>
      <c r="E36" s="3" t="s">
        <v>26</v>
      </c>
      <c r="F36" s="7">
        <v>1</v>
      </c>
      <c r="G36" s="3" t="s">
        <v>26</v>
      </c>
      <c r="H36" s="7">
        <v>0</v>
      </c>
      <c r="I36" s="3" t="s">
        <v>26</v>
      </c>
    </row>
    <row r="37" spans="1:9" ht="15.5" customHeight="1" x14ac:dyDescent="0.35">
      <c r="A37" s="7">
        <v>33</v>
      </c>
      <c r="B37" s="6" t="s">
        <v>72</v>
      </c>
      <c r="C37" s="6" t="s">
        <v>79</v>
      </c>
      <c r="D37" s="7">
        <v>0</v>
      </c>
      <c r="E37" s="3" t="s">
        <v>26</v>
      </c>
      <c r="F37" s="7">
        <v>1</v>
      </c>
      <c r="G37" s="3" t="s">
        <v>26</v>
      </c>
      <c r="H37" s="7">
        <v>0</v>
      </c>
      <c r="I37" s="3" t="s">
        <v>26</v>
      </c>
    </row>
    <row r="38" spans="1:9" ht="15.5" customHeight="1" x14ac:dyDescent="0.35">
      <c r="A38" s="7">
        <v>34</v>
      </c>
      <c r="B38" s="6" t="s">
        <v>73</v>
      </c>
      <c r="C38" s="6" t="s">
        <v>80</v>
      </c>
      <c r="D38" s="7">
        <v>0</v>
      </c>
      <c r="E38" s="3" t="s">
        <v>26</v>
      </c>
      <c r="F38" s="7">
        <v>1</v>
      </c>
      <c r="G38" s="3" t="s">
        <v>26</v>
      </c>
      <c r="H38" s="7">
        <v>0</v>
      </c>
      <c r="I38" s="3" t="s">
        <v>26</v>
      </c>
    </row>
    <row r="39" spans="1:9" ht="15.5" customHeight="1" x14ac:dyDescent="0.35">
      <c r="A39" s="7">
        <v>35</v>
      </c>
      <c r="B39" s="6" t="s">
        <v>74</v>
      </c>
      <c r="C39" s="6" t="s">
        <v>81</v>
      </c>
      <c r="D39" s="7">
        <v>2</v>
      </c>
      <c r="E39" s="3" t="s">
        <v>26</v>
      </c>
      <c r="F39" s="7">
        <v>1</v>
      </c>
      <c r="G39" s="3" t="s">
        <v>26</v>
      </c>
      <c r="H39" s="7">
        <v>0</v>
      </c>
      <c r="I39" s="3" t="s">
        <v>26</v>
      </c>
    </row>
    <row r="40" spans="1:9" ht="15.5" customHeight="1" x14ac:dyDescent="0.35">
      <c r="A40" s="7">
        <v>36</v>
      </c>
      <c r="B40" s="6" t="s">
        <v>75</v>
      </c>
      <c r="C40" s="6" t="s">
        <v>82</v>
      </c>
      <c r="D40" s="7">
        <v>0</v>
      </c>
      <c r="E40" s="3" t="s">
        <v>26</v>
      </c>
      <c r="F40" s="7">
        <v>1</v>
      </c>
      <c r="G40" s="3" t="s">
        <v>26</v>
      </c>
      <c r="H40" s="7">
        <v>0</v>
      </c>
      <c r="I40" s="3" t="s">
        <v>26</v>
      </c>
    </row>
    <row r="41" spans="1:9" ht="15.5" customHeight="1" x14ac:dyDescent="0.35">
      <c r="A41" s="7">
        <v>37</v>
      </c>
      <c r="B41" s="6" t="s">
        <v>83</v>
      </c>
      <c r="C41" s="6" t="s">
        <v>84</v>
      </c>
      <c r="D41" s="7">
        <v>67</v>
      </c>
      <c r="E41" s="3" t="s">
        <v>26</v>
      </c>
      <c r="F41" s="3" t="s">
        <v>26</v>
      </c>
      <c r="G41" s="3" t="s">
        <v>26</v>
      </c>
      <c r="H41" s="9">
        <v>5.0000000000000001E-3</v>
      </c>
      <c r="I41" s="3" t="s">
        <v>26</v>
      </c>
    </row>
    <row r="42" spans="1:9" ht="15.5" customHeight="1" x14ac:dyDescent="0.35">
      <c r="A42" s="7">
        <v>38</v>
      </c>
      <c r="B42" s="6" t="s">
        <v>85</v>
      </c>
      <c r="C42" s="6" t="s">
        <v>86</v>
      </c>
      <c r="D42" s="7">
        <v>752</v>
      </c>
      <c r="E42" s="3" t="s">
        <v>26</v>
      </c>
      <c r="F42" s="3" t="s">
        <v>26</v>
      </c>
      <c r="G42" s="3" t="s">
        <v>26</v>
      </c>
      <c r="H42" s="9">
        <v>1.2500000000000001E-2</v>
      </c>
      <c r="I42" s="3" t="s">
        <v>26</v>
      </c>
    </row>
  </sheetData>
  <mergeCells count="9">
    <mergeCell ref="B1:I1"/>
    <mergeCell ref="A2:A4"/>
    <mergeCell ref="B2:B4"/>
    <mergeCell ref="C2:C4"/>
    <mergeCell ref="D2:D4"/>
    <mergeCell ref="E2:I2"/>
    <mergeCell ref="E3:F3"/>
    <mergeCell ref="G3:H3"/>
    <mergeCell ref="I3:I4"/>
  </mergeCells>
  <pageMargins left="0.31496062992125984" right="0.19685039370078741" top="0.51181102362204722" bottom="0.19685039370078741" header="0.39370078740157483" footer="0.19685039370078741"/>
  <pageSetup scale="74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 3A</vt:lpstr>
      <vt:lpstr>'Report 3A'!Print_Area</vt:lpstr>
      <vt:lpstr>'Report 3A'!Print_Titles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ravindras</dc:creator>
  <cp:lastModifiedBy>Aparna Kadam</cp:lastModifiedBy>
  <cp:lastPrinted>2019-04-11T09:47:31Z</cp:lastPrinted>
  <dcterms:created xsi:type="dcterms:W3CDTF">2014-10-01T09:44:11Z</dcterms:created>
  <dcterms:modified xsi:type="dcterms:W3CDTF">2024-10-18T11:17:00Z</dcterms:modified>
</cp:coreProperties>
</file>